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 activeTab="1"/>
  </bookViews>
  <sheets>
    <sheet name="приложение 1" sheetId="1" r:id="rId1"/>
    <sheet name="приложение 2" sheetId="5" r:id="rId2"/>
    <sheet name="приложение 3" sheetId="6" r:id="rId3"/>
    <sheet name="приложение 4" sheetId="7" r:id="rId4"/>
    <sheet name="Лист2" sheetId="2" r:id="rId5"/>
    <sheet name="Лист3" sheetId="3" r:id="rId6"/>
  </sheets>
  <calcPr calcId="145621"/>
</workbook>
</file>

<file path=xl/calcChain.xml><?xml version="1.0" encoding="utf-8"?>
<calcChain xmlns="http://schemas.openxmlformats.org/spreadsheetml/2006/main">
  <c r="H53" i="5" l="1"/>
  <c r="H52" i="5"/>
  <c r="G53" i="5"/>
  <c r="G52" i="5"/>
  <c r="F53" i="5"/>
  <c r="F52" i="5"/>
  <c r="E52" i="5"/>
  <c r="E53" i="5"/>
  <c r="F158" i="6"/>
  <c r="F156" i="6"/>
  <c r="F153" i="6"/>
  <c r="F152" i="6"/>
  <c r="F151" i="6"/>
  <c r="F144" i="6"/>
  <c r="F143" i="6"/>
  <c r="F141" i="6"/>
  <c r="F140" i="6"/>
  <c r="F139" i="6"/>
  <c r="D32" i="5" l="1"/>
  <c r="D31" i="5"/>
  <c r="F173" i="6" l="1"/>
  <c r="F172" i="6"/>
  <c r="F171" i="6"/>
  <c r="F170" i="6"/>
  <c r="F167" i="6"/>
  <c r="F91" i="6" l="1"/>
  <c r="F13" i="6" l="1"/>
  <c r="F12" i="6"/>
  <c r="F67" i="6" l="1"/>
  <c r="F66" i="6"/>
  <c r="F68" i="6"/>
  <c r="F65" i="6"/>
  <c r="F63" i="6"/>
  <c r="F62" i="6"/>
  <c r="F61" i="6"/>
  <c r="F58" i="6"/>
  <c r="F57" i="6"/>
  <c r="F56" i="6"/>
  <c r="F52" i="6"/>
  <c r="F51" i="6"/>
  <c r="F47" i="6"/>
  <c r="F46" i="6"/>
  <c r="F45" i="6"/>
  <c r="F44" i="6"/>
  <c r="F43" i="6"/>
  <c r="F42" i="6"/>
  <c r="F41" i="6"/>
  <c r="F194" i="6" l="1"/>
  <c r="F48" i="5"/>
  <c r="G48" i="5"/>
  <c r="F205" i="6"/>
  <c r="F51" i="5"/>
  <c r="F79" i="6"/>
  <c r="F189" i="6"/>
  <c r="F180" i="6"/>
  <c r="F177" i="6"/>
  <c r="F134" i="6" l="1"/>
  <c r="F131" i="6"/>
  <c r="D23" i="5" l="1"/>
  <c r="C12" i="1" s="1"/>
  <c r="D22" i="5"/>
  <c r="H54" i="5" l="1"/>
  <c r="F86" i="6"/>
  <c r="F53" i="6" l="1"/>
  <c r="F164" i="6"/>
  <c r="F161" i="6"/>
  <c r="F159" i="6"/>
  <c r="F157" i="6"/>
  <c r="F154" i="6"/>
  <c r="F138" i="6"/>
  <c r="F137" i="6"/>
  <c r="H36" i="5"/>
  <c r="D35" i="5"/>
  <c r="D34" i="5"/>
  <c r="F80" i="6" l="1"/>
  <c r="D47" i="5" l="1"/>
  <c r="C20" i="1" s="1"/>
  <c r="D46" i="5"/>
  <c r="C16" i="1" l="1"/>
  <c r="C15" i="1"/>
  <c r="D26" i="5" l="1"/>
  <c r="C13" i="1" s="1"/>
  <c r="F204" i="6" l="1"/>
  <c r="F203" i="6"/>
  <c r="F202" i="6"/>
  <c r="F198" i="6"/>
  <c r="F199" i="6"/>
  <c r="F200" i="6"/>
  <c r="F197" i="6"/>
  <c r="F92" i="6" l="1"/>
  <c r="F90" i="6"/>
  <c r="D44" i="5"/>
  <c r="D43" i="5"/>
  <c r="E51" i="5" l="1"/>
  <c r="D50" i="5"/>
  <c r="C21" i="1" s="1"/>
  <c r="D49" i="5"/>
  <c r="D51" i="5" l="1"/>
  <c r="F179" i="6"/>
  <c r="F195" i="6"/>
  <c r="F193" i="6"/>
  <c r="E48" i="5"/>
  <c r="D48" i="5"/>
  <c r="F64" i="6" l="1"/>
  <c r="F50" i="6"/>
  <c r="F40" i="6"/>
  <c r="F39" i="6"/>
  <c r="F38" i="6"/>
  <c r="F37" i="6"/>
  <c r="F36" i="6" l="1"/>
  <c r="F35" i="6"/>
  <c r="F34" i="6"/>
  <c r="F33" i="6"/>
  <c r="F31" i="6" l="1"/>
  <c r="F30" i="6"/>
  <c r="E54" i="5" l="1"/>
  <c r="E9" i="5"/>
  <c r="F9" i="5"/>
  <c r="G9" i="5"/>
  <c r="D8" i="5"/>
  <c r="D7" i="5"/>
  <c r="C7" i="1" l="1"/>
  <c r="D9" i="5"/>
  <c r="G54" i="5"/>
  <c r="F54" i="5"/>
  <c r="E12" i="5"/>
  <c r="F12" i="5"/>
  <c r="G12" i="5"/>
  <c r="D11" i="5"/>
  <c r="C8" i="1" s="1"/>
  <c r="D10" i="5"/>
  <c r="D12" i="5" l="1"/>
  <c r="E42" i="5"/>
  <c r="D41" i="5"/>
  <c r="C18" i="1" s="1"/>
  <c r="D40" i="5"/>
  <c r="F178" i="6"/>
  <c r="F182" i="6"/>
  <c r="F184" i="6"/>
  <c r="F185" i="6"/>
  <c r="F186" i="6"/>
  <c r="F187" i="6"/>
  <c r="F188" i="6"/>
  <c r="F176" i="6"/>
  <c r="E39" i="5"/>
  <c r="F39" i="5"/>
  <c r="D38" i="5"/>
  <c r="C17" i="1" s="1"/>
  <c r="D37" i="5"/>
  <c r="E36" i="5"/>
  <c r="F36" i="5"/>
  <c r="G36" i="5"/>
  <c r="F162" i="6"/>
  <c r="F145" i="6"/>
  <c r="F146" i="6"/>
  <c r="F148" i="6"/>
  <c r="F149" i="6"/>
  <c r="F150" i="6"/>
  <c r="F155" i="6"/>
  <c r="F163" i="6"/>
  <c r="F142" i="6"/>
  <c r="E33" i="5"/>
  <c r="D33" i="5"/>
  <c r="F127" i="6"/>
  <c r="F128" i="6"/>
  <c r="F129" i="6"/>
  <c r="F132" i="6"/>
  <c r="F133" i="6"/>
  <c r="F135" i="6"/>
  <c r="D36" i="5" l="1"/>
  <c r="D39" i="5"/>
  <c r="D42" i="5"/>
  <c r="E30" i="5"/>
  <c r="F30" i="5"/>
  <c r="D29" i="5"/>
  <c r="C14" i="1" s="1"/>
  <c r="D28" i="5"/>
  <c r="E27" i="5"/>
  <c r="F27" i="5"/>
  <c r="D25" i="5"/>
  <c r="F110" i="6"/>
  <c r="F111" i="6"/>
  <c r="F112" i="6"/>
  <c r="F113" i="6"/>
  <c r="F115" i="6"/>
  <c r="F116" i="6"/>
  <c r="F117" i="6"/>
  <c r="F109" i="6"/>
  <c r="E24" i="5"/>
  <c r="F24" i="5"/>
  <c r="G24" i="5"/>
  <c r="F95" i="6"/>
  <c r="F96" i="6"/>
  <c r="F97" i="6"/>
  <c r="F98" i="6"/>
  <c r="F104" i="6"/>
  <c r="F105" i="6"/>
  <c r="F94" i="6"/>
  <c r="D27" i="5" l="1"/>
  <c r="D30" i="5"/>
  <c r="D24" i="5"/>
  <c r="E21" i="5"/>
  <c r="D20" i="5"/>
  <c r="C11" i="1" s="1"/>
  <c r="D19" i="5"/>
  <c r="F85" i="6"/>
  <c r="F87" i="6"/>
  <c r="F88" i="6"/>
  <c r="F89" i="6"/>
  <c r="E18" i="5"/>
  <c r="F18" i="5"/>
  <c r="G18" i="5"/>
  <c r="D17" i="5"/>
  <c r="C10" i="1" s="1"/>
  <c r="D16" i="5"/>
  <c r="F81" i="6"/>
  <c r="F82" i="6"/>
  <c r="F83" i="6"/>
  <c r="F78" i="6"/>
  <c r="E15" i="5"/>
  <c r="D14" i="5"/>
  <c r="D13" i="5"/>
  <c r="D52" i="5" s="1"/>
  <c r="C9" i="1" l="1"/>
  <c r="D53" i="5"/>
  <c r="C22" i="1"/>
  <c r="D21" i="1" s="1"/>
  <c r="D21" i="5"/>
  <c r="D15" i="5"/>
  <c r="D18" i="5"/>
  <c r="D19" i="1"/>
  <c r="D15" i="1"/>
  <c r="D11" i="1"/>
  <c r="F32" i="6"/>
  <c r="F48" i="6"/>
  <c r="F49" i="6"/>
  <c r="F54" i="6"/>
  <c r="F55" i="6"/>
  <c r="F59" i="6"/>
  <c r="F60" i="6"/>
  <c r="F69" i="6"/>
  <c r="F29" i="6"/>
  <c r="F19" i="6"/>
  <c r="F20" i="6"/>
  <c r="F22" i="6"/>
  <c r="F16" i="6"/>
  <c r="F14" i="6"/>
  <c r="F15" i="6"/>
  <c r="F17" i="6"/>
  <c r="F18" i="6"/>
  <c r="F9" i="6"/>
  <c r="F10" i="6"/>
  <c r="F11" i="6"/>
  <c r="F8" i="6"/>
  <c r="D9" i="1" l="1"/>
  <c r="D13" i="1"/>
  <c r="D8" i="1"/>
  <c r="D7" i="1"/>
  <c r="D12" i="1"/>
  <c r="D14" i="1"/>
  <c r="D16" i="1"/>
  <c r="D17" i="1"/>
  <c r="D18" i="1"/>
  <c r="D10" i="1"/>
  <c r="D20" i="1"/>
  <c r="D54" i="5"/>
</calcChain>
</file>

<file path=xl/sharedStrings.xml><?xml version="1.0" encoding="utf-8"?>
<sst xmlns="http://schemas.openxmlformats.org/spreadsheetml/2006/main" count="562" uniqueCount="292">
  <si>
    <t>Наименование муниципальной программы</t>
  </si>
  <si>
    <t>Фактический объем финансирования муниципальной программы, тыс. руб.</t>
  </si>
  <si>
    <t>Удельный вес в общем объеме финансирования, %</t>
  </si>
  <si>
    <t>Совершенствование муниципального управления в Юсьвинском муниципальном округе Пермского края</t>
  </si>
  <si>
    <t>Развитие образования Юсьвинского муниципального округа Пермского края</t>
  </si>
  <si>
    <t>Улучшение качества жизни населения Юсьвинского муниципального округе Пермского края</t>
  </si>
  <si>
    <t>Улучшение жилищных условий граждан, проживающих в  Юсьвинском муниципальном округе Пермского края</t>
  </si>
  <si>
    <t>Развитие культуры, искусства и молодежной политики в Юсьвинском муниципальном округе Пермского края</t>
  </si>
  <si>
    <t>Развитие физической культуры и спорта в  Юсьвинском муниципальном округе Пермского края</t>
  </si>
  <si>
    <t>Экономическое развитие Юсьвинского муниципального округа Пермского края</t>
  </si>
  <si>
    <t>Территориальное развитие   Юсьвинского муниципального округа Пермского края</t>
  </si>
  <si>
    <t>Развитие транспортной системы Юсьвинского муниципального округа Пермского края</t>
  </si>
  <si>
    <t>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</t>
  </si>
  <si>
    <t>Переселение граждан и снос ветхих (аварийных) домов Юсьвинского муниципального округа Пермского края</t>
  </si>
  <si>
    <t>Приложение 1 к Сводному докладу</t>
  </si>
  <si>
    <t>Приложение 2 к Сводному докладу</t>
  </si>
  <si>
    <t>совокупный объем финансирования</t>
  </si>
  <si>
    <t>бюджет Юсьвинского муниципального округа Пермского края</t>
  </si>
  <si>
    <t>бюджет Российской Федерации</t>
  </si>
  <si>
    <t>финансирование и исполнение объемов финансирования муниципальной программы, тыс.руб.</t>
  </si>
  <si>
    <t xml:space="preserve">план </t>
  </si>
  <si>
    <t>факт</t>
  </si>
  <si>
    <t>% освоения</t>
  </si>
  <si>
    <t>Приложение 3 к Сводному докладу</t>
  </si>
  <si>
    <t>Ед. изм.</t>
  </si>
  <si>
    <t>план</t>
  </si>
  <si>
    <t>% достижения планового значения</t>
  </si>
  <si>
    <t>Приложение 4 к Сводному докладу</t>
  </si>
  <si>
    <t>Исполнитель муниципальной программы</t>
  </si>
  <si>
    <t>Оценка эффективности муниципальной программы, %</t>
  </si>
  <si>
    <t>ИТОГО</t>
  </si>
  <si>
    <t>Наименование целевого показателя муниципальной программы</t>
  </si>
  <si>
    <t>чел.</t>
  </si>
  <si>
    <t>%</t>
  </si>
  <si>
    <t xml:space="preserve">Доля архивных дел, обеспеченных нормативными режимами хранения – температурно-влажностным и охранным </t>
  </si>
  <si>
    <t>ед.</t>
  </si>
  <si>
    <t>Доля документов, исполненных без нарушения срока</t>
  </si>
  <si>
    <t>Доля должностных лиц, признанных соответствующими замещаемой должности по итогам аттестации</t>
  </si>
  <si>
    <t>не менее 50</t>
  </si>
  <si>
    <t xml:space="preserve">Количество мероприятий с участием главы муниципального округа –главы администрации Юсьвинского муниципального округа Пермского края </t>
  </si>
  <si>
    <t>не менее 1</t>
  </si>
  <si>
    <t>Доля детей,  охваченных образовательными программами  дополнительного образования, в общей численности детей в возрасте 5-18 лет</t>
  </si>
  <si>
    <t>Доля детей с 7 до 18 лет, охваченных различными формами отдыха, оздоровления и занятости</t>
  </si>
  <si>
    <t>Доля  педагогов, вовлеченных в  конкурсные мероприятия муниципального, краевого, всероссийского уровня</t>
  </si>
  <si>
    <t>Доля работников муниципальных бюджетных учреждений нуждающихся в санаторно-курортном лечении и оздоровлении</t>
  </si>
  <si>
    <t>Доля обучающихся, изучающих коми-пермяцкий язык</t>
  </si>
  <si>
    <t>Доля  участников мероприятий, направленных на сохранение и развитие коми-пермяцкого языка и культуры</t>
  </si>
  <si>
    <t>Доля лиц с ограниченными возможностями здоровья,  охваченных общественно-значимыми мероприятиями</t>
  </si>
  <si>
    <t>Охвата населения округа различными формами работы по формированию здорового образа жизни</t>
  </si>
  <si>
    <t>Уровень эффективности реализации муниципальной программы</t>
  </si>
  <si>
    <t>высокий уровень эффективности</t>
  </si>
  <si>
    <t>Отдел муниципального заказа и социального развития администрации Юсьвинского муниципального округа Пермского края</t>
  </si>
  <si>
    <t>семей</t>
  </si>
  <si>
    <t>шт.</t>
  </si>
  <si>
    <t>удовлетворительный уровень эффективности</t>
  </si>
  <si>
    <t>Комитет экономического развития администрации Юсьвинского муниципального округа Пермского края</t>
  </si>
  <si>
    <t xml:space="preserve">Количество объектов, по которым получены   оценочные отчеты, экспертизы,
кадастровые и технические паспорта и планы
</t>
  </si>
  <si>
    <t>Количество жилых помещений, в которых проведен капитальный ремонт</t>
  </si>
  <si>
    <t>Уровень удовлетворенности жителей округа качеством предоставления муниципальных услуг в сфере культуры</t>
  </si>
  <si>
    <t>Количество выходов номеров газеты в год</t>
  </si>
  <si>
    <t>номер</t>
  </si>
  <si>
    <t>Отдел культуры, молодежной политики и спорта администрации Юсьвинскогомуниципального округа Пермского края</t>
  </si>
  <si>
    <t>Доля населения, систематически занимающегося физической культурой и спортом</t>
  </si>
  <si>
    <t>Доля детей и молодежи (возраст 3-29 лет), систематически занимающихся физической культурой и спортом</t>
  </si>
  <si>
    <t>Доля граждан старшего возраста (женщины 55-79 лет; мужчины 60-79 лет), систематически занимающихся физической культурой и спортом</t>
  </si>
  <si>
    <t>Количество окружных, краевых и иного уровня спортивных мероприятий, в которых приняли участие спортсмены Юсьвинского муниципального округа</t>
  </si>
  <si>
    <t>Доля населения, принявшего участие в выполнении нормативов испытаний (тестов) комплекса ГТО от общей численности населения, проживающего в Юсьвинском муниципальном округе, зарегистрированного в электронной базе данных</t>
  </si>
  <si>
    <t>Доля населения Юсьвинского муниципального округа, выполнившего нормативы Всероссийского физкультурно-спортивного комплекса «Готов к труду и обороне» (ГТО) в общей численности населения, принявшего участие в выполнении нормативов Всероссийского физкультурно-спортивного комплекса «Готов к труду и обороне» (ГТО)</t>
  </si>
  <si>
    <t>Уровень обеспеченности населения спортивными сооружениями, исходя из единовременной пропускной способности</t>
  </si>
  <si>
    <t>Количество отремонтированных, обустроенных парков, скверов, площадей, детских площадок, ограждений</t>
  </si>
  <si>
    <t>Количество реализованных проектов по благоустройству (КРСТ)</t>
  </si>
  <si>
    <t>Количество организованных зон санитарной охраны водозаборных скважин</t>
  </si>
  <si>
    <t>Паспортизация муниципальных дорог общего пользования (всего/на плановый период)</t>
  </si>
  <si>
    <t>км</t>
  </si>
  <si>
    <t xml:space="preserve">км/
п.м
</t>
  </si>
  <si>
    <t>Протяженность отремонтированных автомобильных дорог общего пользования муниципального  значения и искусственных сооружений на них</t>
  </si>
  <si>
    <t xml:space="preserve">Отдел территоиального развития администрации Юсьвинского муниципального округа Пермского края </t>
  </si>
  <si>
    <t>Количество обученных должностных лиц ГО и РСЧС</t>
  </si>
  <si>
    <t>Количество распространённой наглядной продукции пропагандирующей соблюдение мер пожарной безопасности и безопасности на воде</t>
  </si>
  <si>
    <t>Доля населения, обеспеченная первичными мерами пожарной безопасности</t>
  </si>
  <si>
    <t>Количество добровольных пожарных, действующих на территории Юсьвинского муниципального округа Пермского края</t>
  </si>
  <si>
    <t>Количество оснащенных пунктов временного размещения</t>
  </si>
  <si>
    <t>Отдел гражданской защиты администрации Юсьвинского муниципального округа Пермского края</t>
  </si>
  <si>
    <t>Управление образования администрации Юсьвинского муниципального округа Пермского края</t>
  </si>
  <si>
    <t>Структурные подразделения администрации Юсьвинского муниципального округа Пермского края</t>
  </si>
  <si>
    <t>ВСЕГО ПО МУНИЦИПАЛЬНЫМ ПРОГРАММАМ</t>
  </si>
  <si>
    <t>Доля обучающихся с ограниченными возможностями здоровья в дошкольных образовательных учреждениях, обеспеченных бесплатным питанием</t>
  </si>
  <si>
    <t>Доля обучающихся из многодетных малоимущих семей, охваченных мерами социальной поддержки</t>
  </si>
  <si>
    <t>Доля обучающихся из  малоимущих семей, охваченных мерами социальной поддержки</t>
  </si>
  <si>
    <t xml:space="preserve">Доля обучающихся с ограниченными возможностями здоровья в образовательных учреждения, обеспеченных бесплатным питанием </t>
  </si>
  <si>
    <t>Количество маршрутов по организации подвоза обучающихся, в том числе собственным автотранспортом образовательных учреждений и специализированными организациями</t>
  </si>
  <si>
    <t>Количество маршрутов организации обеспечения доступностикачественного образования учащимся образовательных учреждений из отдаленных населенных пунктов округа</t>
  </si>
  <si>
    <t>Количество маршрутов по организации подвоза питания для обучающихся (воспитанников) структурных подразделений образовательных учреждений</t>
  </si>
  <si>
    <t>Количество педагогических работников, реализующих функции классного руководства</t>
  </si>
  <si>
    <t>Доля обучающихся, осваиввающих образовательные программы начального образования, обеспеченных бесплатным горячим питанием</t>
  </si>
  <si>
    <t>Доля обучающихся, ставших победителями и призерами краевых, всероссийских, международных мероприятий (от общего количества участников)</t>
  </si>
  <si>
    <t>Своевременное выявление особеностей физического и (или) психического развития и (или) отклонений в поведении детей</t>
  </si>
  <si>
    <t>Доля педагогических работников, аттестованных на первую и высшую квалификационные категории</t>
  </si>
  <si>
    <t>Доля педагогических и руководящих работников общего образования округа, прошедших  повышение квалификации</t>
  </si>
  <si>
    <t>Количество единиц автотранспорта, приведенных в нормативное состояние</t>
  </si>
  <si>
    <t>га</t>
  </si>
  <si>
    <t>Отдел земельных ресурсов и градостроительной деятельностиадминистрации Юсьвинского муниципального округа Пермского края</t>
  </si>
  <si>
    <t>Использование символики Юсьвинскогомуниципального округа Пермского края</t>
  </si>
  <si>
    <t>Количество приобретенной (изготовленной) продукции</t>
  </si>
  <si>
    <t>Управление муниципальным имуществом Юсьвинского муниципального округа Пермского края</t>
  </si>
  <si>
    <t>Управление муниципальным имуществом  Юсьвинского муниципального округа Пермского края</t>
  </si>
  <si>
    <t>Количество объектов муниципального имущества,  подлежащих для включения в перечень муниципального имущества, предназначенного для предоставления в аренду СМСП и организациям, образующим инфраструктуру поддержки СМСП</t>
  </si>
  <si>
    <t>Отдел муниципального имущества администрации Юсьвинского муниципального округа Пермского края</t>
  </si>
  <si>
    <t>Вовлечение земельных участков по жилищное строительство и строительство промышленных предприятий и промышленных парков</t>
  </si>
  <si>
    <t>Обеспечение земельными участками в собственность бесплатно многодетных семей</t>
  </si>
  <si>
    <t>Обеспечение общественной безопасности на территории Юсьвинского муниципального округа Пермского края</t>
  </si>
  <si>
    <t>на   100.0 тыс. населения</t>
  </si>
  <si>
    <t>Количество мероприятий по охране общественного порядка</t>
  </si>
  <si>
    <t xml:space="preserve">не менее 8 </t>
  </si>
  <si>
    <t>Доля граждан среднего возраста (женщины 30-54 года; мужчины 30-59 лет), систематически занимающихся физической культурой и спортом</t>
  </si>
  <si>
    <t>Количество обустроенных площадок ТКО</t>
  </si>
  <si>
    <t>Доля муниципальных газопроводов, находящихся на обслуживании</t>
  </si>
  <si>
    <t>Получение заключения по строительному контролю</t>
  </si>
  <si>
    <t>не оценивается</t>
  </si>
  <si>
    <t>Количество жилых помещений, приобретенных (построенных) для формирования муниципального специализированного жилищного фонда для обеспечения жилыми помещениями детей-сирот и детей, оставшихся без попечения родителей, лиц из их числа, по договорам найма специализированных жилых помещений</t>
  </si>
  <si>
    <t>Распоряжение земельными ресурсами и развитие градостроительной деятельности в Юсьвинском муниципальном округе Пермского края</t>
  </si>
  <si>
    <t>Доля граждан пожилого возраста охваченных общественно-значимыми мероприятиями</t>
  </si>
  <si>
    <t>не менее 70</t>
  </si>
  <si>
    <t>внебюджетные источники</t>
  </si>
  <si>
    <t>Количество семей, улучшивших жилищные условия</t>
  </si>
  <si>
    <t>кв.м.</t>
  </si>
  <si>
    <t>Количество обустроенных тротуаров</t>
  </si>
  <si>
    <t>Процент устранения аварий на коммунальных системах Юсьвинского муниципального округа Пермского края</t>
  </si>
  <si>
    <t>Доля обучающихся, освоивших образовательные программы основного общего и среднего общего образования и успешно прошедших государственную итоговую аттестацию</t>
  </si>
  <si>
    <t>Количество несовершеннолетних участников дорожного движения, охваченных профилактическими мероприятиями</t>
  </si>
  <si>
    <t>Обеспечение объектов образовательных учреждений мероприятиями антитеррористической направленности</t>
  </si>
  <si>
    <t xml:space="preserve">Количество жилых помещений, находящихся в маневренном жилищном фонде Юсьвинского муниципального округа
</t>
  </si>
  <si>
    <t>Отдел территориального развития, комитет экономического развития администраци Юсьвинского муниципального округа Прмского края, МКУ Юсьвинского муниципального округа Пермского края "Единый центр благоустройства", МБУ "Юсьвинское ЖКХ"</t>
  </si>
  <si>
    <t>Муниципальная программа "Совершенствование муниципального управления в Юсьвинском муниципальном округе Пермского края"</t>
  </si>
  <si>
    <t>Муниципальная программа "Развитие образования Юсьвинского муниципального округа Пермского края"</t>
  </si>
  <si>
    <t>Муниципальная программа "Улучшение качества жизни населения Юсьвинского муниципального округе Пермского края"</t>
  </si>
  <si>
    <t>Муниципальная программа "Улучшение жилищных условий граждан, проживающих в  Юсьвинском муниципальном округе Пермского края"</t>
  </si>
  <si>
    <t>Муниципальная программа "Управление муниципальным имуществом  Юсьвинского муниципального округа Пермского края"</t>
  </si>
  <si>
    <t>Муниципальная программа "Развитие культуры, искусства и молодежной политики в Юсьвинском муниципальном округе Пермского края"</t>
  </si>
  <si>
    <t>Муниципальная программа "Развитие физической культуры и спорта в  Юсьвинском муниципальном округе Пермского края"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</si>
  <si>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</si>
  <si>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>Муниципальная программа "Экономическое развитие Юсьвинского муниципального округа Пермского края"</t>
  </si>
  <si>
    <t>Муниципальная программа "Территориальное развитие Юсьвинского муниципального округа Пермского края"</t>
  </si>
  <si>
    <t>Муниципальная программа "Развитие транспортной системы Юсьвинского муниципального округа Пермского края"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</si>
  <si>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</si>
  <si>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Муниципальная программа "Переселение граждан и снос ветхих (аварийных) домов Юсьвинского муниципального округа Пермского края"</t>
  </si>
  <si>
    <t>Муниципальная программа "Распоряжение земельными ресурсами и развитие градостроительной деятельности в Юсьвинском муниципальном округе Пермского края"</t>
  </si>
  <si>
    <t>бюджет Пермского края</t>
  </si>
  <si>
    <t xml:space="preserve">Объем финансирования муниципальных программ за счет бюджетных средств                         за 2023 год </t>
  </si>
  <si>
    <t xml:space="preserve">Объем финансирования муниципальных программ за счет бюджетных средств за 2023 год </t>
  </si>
  <si>
    <t xml:space="preserve">Результаты реализации муниципальных программ, отражающие достижение поставленных целей и задач за 2023 год </t>
  </si>
  <si>
    <t>Значение целевых показателей результата реализации программы за 2023 год</t>
  </si>
  <si>
    <t>Увеличение числа посещений культурно-массовых мероприятий учреждений культурно-досугового типа по сравнению с показателем 2019 г.</t>
  </si>
  <si>
    <t>Увеличение числа посещений библиотек по сравнению с показателем 2019 г.</t>
  </si>
  <si>
    <t>Увеличение числа посещений музеев по сравнению с показателем 2019 г.</t>
  </si>
  <si>
    <t>Увеличение доли детей  в возрасте от 5 до 18 лет включительно, охваченных дополнительным образованием в сфере искусства от общего количества детей данного возраста в Юсьвинском муниципальном округе Пермского края</t>
  </si>
  <si>
    <t xml:space="preserve">Количество проведенных социально-значимых массовых мероприятий </t>
  </si>
  <si>
    <t>мероприятий</t>
  </si>
  <si>
    <t>не менее 25</t>
  </si>
  <si>
    <t>Количество мероприятий, направленных на укрепление и развитие кадрового потенциала в сфере культуры</t>
  </si>
  <si>
    <t>Оказана государственная поддержка лучшим работникам сельских учреждений культуры</t>
  </si>
  <si>
    <t>Оказана государственная поддержка лучшим сельским учреждениям культуры</t>
  </si>
  <si>
    <t>Количество объектов, в которых проведены  ремонты</t>
  </si>
  <si>
    <t>объектов</t>
  </si>
  <si>
    <t>не менее 12</t>
  </si>
  <si>
    <t>Увеличение доли  молодежи в возрасте от 14 до 35 лет вовлеченной в мероприятия различного уровня от общего количества молодежи данного возраста в Юсьвинском муниципальном округе Пермского края</t>
  </si>
  <si>
    <t xml:space="preserve">Уровень реализации газеты  </t>
  </si>
  <si>
    <t>не менее 95</t>
  </si>
  <si>
    <t>Уровень удовлетворенности граждан качеством оказываемых услуг учреждениями культуры Юсьвинского муниципального округа Пермского края</t>
  </si>
  <si>
    <t>Ранжированный перечень муниципальных программ за 2023 год</t>
  </si>
  <si>
    <t>Доля результативности выездов</t>
  </si>
  <si>
    <t>Повышение уровня квалификации в области ГО должностных лиц</t>
  </si>
  <si>
    <t xml:space="preserve">Количество мероприятий, пропагандирующих соблюдение мер пожарной безопасности </t>
  </si>
  <si>
    <t>Повышение уровня знаний и навыков у школьников и АСФ</t>
  </si>
  <si>
    <t>Организация обучения неработающего населения по ГО и ЧС и пожарной безопасности</t>
  </si>
  <si>
    <t>да/нет</t>
  </si>
  <si>
    <t>нет</t>
  </si>
  <si>
    <t>Количество функциональных органов, обеспечивающих опперативность реагирования</t>
  </si>
  <si>
    <t>да</t>
  </si>
  <si>
    <t>Участие в реализации проекта "Стратегия цифровой трансформации отраслей экономики, социальной сферы и государственного управления Пермского края на период до 2024 года и плановый период до 2030 года"</t>
  </si>
  <si>
    <t>Охват населенных пунктов средствами оповещения на случай ЧС</t>
  </si>
  <si>
    <t>Доля оборудованных искусственных водоисточников в соответствии с правилами пожарной безопасности на территории Юсьвинского муниципального округа Пермского края</t>
  </si>
  <si>
    <t>Доля оснащенности материальными резервами пунктов временного размещения</t>
  </si>
  <si>
    <t>Количество молодых семей, улучшивших жилищные условия при оказании содействия за счет средств федерального, краевого, местного бюджетов</t>
  </si>
  <si>
    <t>Количество реабилитированных лиц, улучшивших жилищные условия</t>
  </si>
  <si>
    <t>Отсутствие задолженности по обязательным расходам по содержанию жилых помещений специализированного жилищного фонда для детей-сирот, детей, оставшихся без попечения родителей, лиц из их числа</t>
  </si>
  <si>
    <t>Исполнение обязательств по осуществлению государственных полномочий по обеспечению жилыми помещениями  детей-сирот, оставшихся без попечения родителей, лиц из их числа в пределах бюджетных обязательств</t>
  </si>
  <si>
    <t>Количество снесенных расселенных жилых домов</t>
  </si>
  <si>
    <t>Количество образованных земельных участков, в результате проведения кадастровых работ</t>
  </si>
  <si>
    <t xml:space="preserve">Выполнение плановых показателей по доходам от использования земельных ресурсов
(аренда, продажа)
 </t>
  </si>
  <si>
    <t>Обеспечение земельными участками в собственность бесплатно отдельных категорий граждан (медицинских работников и работников образования) для ИЖС</t>
  </si>
  <si>
    <t xml:space="preserve">Количество кварталов, охваченных комплексными кадастровыми работами
(проектами межевания)
</t>
  </si>
  <si>
    <t xml:space="preserve">Зарегистрировано прав на земельные участки, занятые объектами недвижимости, находящимися в муниципальной собственности
</t>
  </si>
  <si>
    <t>Доля  земельных участков, находящихся в муниципальной собственности, сведения о границах которых  внесены в ЕГРН</t>
  </si>
  <si>
    <t>Количество утвержденных генеральных планов и правил землепользования и застройки, внесение изменений в них</t>
  </si>
  <si>
    <t xml:space="preserve">Количество разработанных проектов планировки и проектов межевания территорий </t>
  </si>
  <si>
    <t xml:space="preserve">Формирование комфортной городской среды на территории Юсьвинского муниципального округа Пермского края </t>
  </si>
  <si>
    <t xml:space="preserve">Муниципальная программа "Формирование комфортной городской среды на территории Юсьвинского муниципального округа Пермского края" </t>
  </si>
  <si>
    <t>Доля благоустроенных территорий от нуждающихся</t>
  </si>
  <si>
    <t>Количество разработанных и утвержденных дизайн-проектов</t>
  </si>
  <si>
    <t>Количество благостроенных общественных территорий</t>
  </si>
  <si>
    <t>Доля детей в возрасте от 1,5 до 7 лет, охваченных дошкольным образованием, от общей численности детей данного возраста, заявившихся на получение услуги дошкольного образования в текущем году</t>
  </si>
  <si>
    <t>Доля образовательных учреждений, охваченных мероприятиями по формированию развивающей предметно-познавательной среды</t>
  </si>
  <si>
    <t>Количество маршрутов организации обеспечения доступности качественного образования учащимся образовательных учреждений из отдаленных населенных пунктов округа</t>
  </si>
  <si>
    <t>Доля обучающихся, осваивающих образовательные программы начального образования, обеспеченных бесплатным горячим питанием</t>
  </si>
  <si>
    <t>Число учреждений оснащенных оборудованием в соответствии с требованиями федерального государственного образовательного стандарта</t>
  </si>
  <si>
    <t>Число новых мест с надлежащими условиями процесса обучения, созданных в результате строительства нового здания</t>
  </si>
  <si>
    <t>Количество детей приоритетных категорий- участников мероприятий</t>
  </si>
  <si>
    <t>Количество участников охваченных в патриотических и духовно-нравственных мероприятиях</t>
  </si>
  <si>
    <t>Доля педагогических работников - получателей мер социальной поддержки по оплате жилого помещения и коммунальных услуг, в общем количестве педагогических работников, имеющих право на получение данных мер социальной поддержки</t>
  </si>
  <si>
    <t>Доля получателей мер социальной поддержки в сфере образования от числа имеющих право на получение данных мер</t>
  </si>
  <si>
    <t>Доля исполненных предписаний надзорных органов в сфере образования от общей численности</t>
  </si>
  <si>
    <t>Доля образовательных учреждений, в которых осуществлены мероприятия по приведению зданий (помещений) в соответствие нормативным требованиям</t>
  </si>
  <si>
    <t>Доля общеобразовательных учреждений, осуществивших мероприятия по строительству, реконструкции, капитальному ремонту, ремонту объектов общественной инфраструктуры</t>
  </si>
  <si>
    <t>Доля общеобразовательных учреждений, осуществивших мероприятия по благоустройству территории учреждения</t>
  </si>
  <si>
    <t>Доля образовательных организаций, реализующих национально-региональный компонент</t>
  </si>
  <si>
    <t>Доля оцифрованных архивных документов</t>
  </si>
  <si>
    <t>Доля пользователей в администрации Юсьвинского муниципального округа Пермского края, включенных в электронную систему документооборота (МСЭД)</t>
  </si>
  <si>
    <t xml:space="preserve">Доля обращений населения и организаций  с использованием информационных и телекоммуникационных технологий </t>
  </si>
  <si>
    <t xml:space="preserve">Доля муниципальных услуг, оказываемых в электронном виде </t>
  </si>
  <si>
    <t xml:space="preserve">Доля опубликованных муниципальных нормативных правовых актов от общего количества принятых нормативных правовых актов </t>
  </si>
  <si>
    <t>Количество просмотров (посещений) сайта жителями Юсьвинского муниципального округа Пермского края</t>
  </si>
  <si>
    <t>Количество материалов о деятельности администрации Юсьвинского муниципального округа Пермского края в средствах массовой информации (радио Округ FM)</t>
  </si>
  <si>
    <t xml:space="preserve">Доля должностных лиц, прошедших программы повышения квалификации и профессиональной переподготовки </t>
  </si>
  <si>
    <t>Уровень обеспеченности лиц, имеющих право на получение пенсии за выслугу лет</t>
  </si>
  <si>
    <t>Количество составленных протоколов об административных правонарушениях</t>
  </si>
  <si>
    <t>Доля материалов рассмотренных административной комиссией об общего числа поступивших</t>
  </si>
  <si>
    <t xml:space="preserve">Организация пассажирских перевозок по муниципальным маршрутам </t>
  </si>
  <si>
    <t>Количество составленных списков кандидатов в присяжные заседатели федеральных судов общей юрисдикции в Российской Федерации внесение изменений и дополнений в них</t>
  </si>
  <si>
    <t>Количество опубликованных материалов в средствах массовой информации (газета)</t>
  </si>
  <si>
    <t>Доля квартир, по которым уплачены взносы за капитальный ремонт общего имущества в многоквартирном доме</t>
  </si>
  <si>
    <t>Поступление доходов бюджетаот использования муниципального имущества</t>
  </si>
  <si>
    <t>тыс. руб.</t>
  </si>
  <si>
    <t>Количество разработанных ЛСР на поведение мероприятий по сносу жилых домов и нежилых зданий (сооружений), на проведение капитального ремонта объектов недвижимости, находящихся в муниципальной собственности</t>
  </si>
  <si>
    <t>Количество приобретенных объектов недвижимости</t>
  </si>
  <si>
    <t>386,8/41,6</t>
  </si>
  <si>
    <t>6,472/101</t>
  </si>
  <si>
    <t>Доля паспортизированных автомобильных дорог общего пользования</t>
  </si>
  <si>
    <t>Подготовка к выполнению работ по ремонту, реконструкции, капитальному ремонту автомобильных дорог и (или) искусственных сооружений на них</t>
  </si>
  <si>
    <t>Доля протяженности автомобильных дорог общего пользования местного значения, в отношении которых произведен ремонт к общей протяженности автомобильных дорог общего пользования местного значения</t>
  </si>
  <si>
    <t>Обеспечение сохранности автомобильных дорог общего пользования местного значения и искусственных сооружений на них за счет проведения работ по их содержанию</t>
  </si>
  <si>
    <t xml:space="preserve">Пассажирооборот на муниципальных маршрутах за год </t>
  </si>
  <si>
    <t>тыс. пас-км</t>
  </si>
  <si>
    <t>Количество установленных технических средств организации дорожного движения, обеспечивающихповышение безопасности дорожных условий, в том числе: дорожные знаки, информационные щиты, светофоры, барьерные ограждения, искусственные неровности, автобусные остановки</t>
  </si>
  <si>
    <t>п.м.</t>
  </si>
  <si>
    <t>Уровень преступности</t>
  </si>
  <si>
    <t>Доля выявленных преступлений при помощи средств системы видеонаблюдения в общем количестве выявленых преступлений</t>
  </si>
  <si>
    <t>не менее 15</t>
  </si>
  <si>
    <t>Проведение массовых мероприятий при обеспечении участия народной дружины</t>
  </si>
  <si>
    <t>Доля выявленных правонарушений в ходе рейдовых мероприятий, проведенных с участием народной дружины</t>
  </si>
  <si>
    <t>Охват населения мероприятием «Поезд безопасности»</t>
  </si>
  <si>
    <t>Доля ежегодно обученных членов антитеррористических комиссий по вопросам профилактики терроризма, а также минимизации и (или) ликвидации его проявлений</t>
  </si>
  <si>
    <t>не менее 20</t>
  </si>
  <si>
    <t>Количество общественно-значимых мероприятий для граждан пожилого возраста</t>
  </si>
  <si>
    <t>не менее 13</t>
  </si>
  <si>
    <t>не менее 14,5</t>
  </si>
  <si>
    <t>Доля граждан, вовлеченных в добровольческую (волонтерскую) деятельность</t>
  </si>
  <si>
    <t>Доля официальнозарегистрированных добровольцев (волонтеров) на сайте ДОБРО.РУ (от общего количества добровольцев (волонтеров))</t>
  </si>
  <si>
    <t>Рост количества действующих субъектов малого и среднего предпринимательства (по отношению к предыдущему году)</t>
  </si>
  <si>
    <t>Участие в публичных мероприятиях в целях повышения престижа предпринимательской деятельности</t>
  </si>
  <si>
    <t>Количество потенциальных и действующих СМСП, получивших консультационную поддержку</t>
  </si>
  <si>
    <t>Просточенная задолженность по заработной плате</t>
  </si>
  <si>
    <t>Обеспечение доступностидляпродажи сельскохозяйственной продукции</t>
  </si>
  <si>
    <t>мест</t>
  </si>
  <si>
    <t>Количество проведенных сельскохозяйственных ярмарок</t>
  </si>
  <si>
    <t>Количество проведенных мероприятий по поддержке кадрового потенциала</t>
  </si>
  <si>
    <t>Количествоконсультаций по защите прав потребителей</t>
  </si>
  <si>
    <t>Количество публикаций в средствах массовой информации, направленых на повышение потребительской грамотности</t>
  </si>
  <si>
    <t>Объем ввода жилья, предоставленного гражданам по договорам найма жилого помещения</t>
  </si>
  <si>
    <t>Производительность очистных сооружений</t>
  </si>
  <si>
    <t>куб.м/сут.</t>
  </si>
  <si>
    <t>Протяженость локального водопровода</t>
  </si>
  <si>
    <t>Количество реализованных проектов инициативного бюджетирования</t>
  </si>
  <si>
    <t>кв.м</t>
  </si>
  <si>
    <t>Обустройство уличного освещения/освещения пешеходных переходов</t>
  </si>
  <si>
    <t>км/шт.</t>
  </si>
  <si>
    <t>3,322/0</t>
  </si>
  <si>
    <t>Количество расчищенных осушительных каналов</t>
  </si>
  <si>
    <t>Количество разработанных локально-сметных расчетов по благоустройству</t>
  </si>
  <si>
    <t xml:space="preserve">Количество ликвидированных свалок </t>
  </si>
  <si>
    <t>Количество приобретенных контейнеров для сбора (складирования) твердых коммунальных отходов на контейнерных площадках</t>
  </si>
  <si>
    <t>Обследование площади засорения борщевиком в Юсьвинском муниципальном округе</t>
  </si>
  <si>
    <t>Освобождение площадей от борщевика Сосновского</t>
  </si>
  <si>
    <t>Количество опубликованных информационных материалов</t>
  </si>
  <si>
    <t>Количество обустроенных  колодцев, скважин, водопроводов</t>
  </si>
  <si>
    <t>Количество разработанных локально-сметных расчетов</t>
  </si>
  <si>
    <t>Процент исполнения соглашений</t>
  </si>
  <si>
    <t>Строительство распределительных газопроводов в п. Майкор</t>
  </si>
  <si>
    <t>Выполнение подготовительных работ по пуску газа</t>
  </si>
  <si>
    <t>Количество реализованных мероприятий по улучшению теплоснабжения</t>
  </si>
  <si>
    <t>Количество установленных котлов</t>
  </si>
  <si>
    <t>Количество проведенных исследований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</si>
</sst>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39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righ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2"/>
  <sheetViews>
    <sheetView view="pageBreakPreview" zoomScale="70" zoomScaleNormal="90" zoomScaleSheetLayoutView="70" workbookViewId="0">
      <selection activeCell="C16" sqref="C16"/>
    </sheetView>
  </sheetViews>
  <sheetFormatPr defaultRowHeight="15.75" x14ac:dyDescent="0.25"/>
  <cols>
    <col min="1" max="1" width="4.5703125" style="3" customWidth="1"/>
    <col min="2" max="2" width="56.28515625" style="3" customWidth="1"/>
    <col min="3" max="3" width="24.5703125" style="3" customWidth="1"/>
    <col min="4" max="4" width="23.7109375" style="3" customWidth="1"/>
    <col min="5" max="16384" width="9.140625" style="3"/>
  </cols>
  <sheetData>
    <row r="1" spans="2:4" ht="39" customHeight="1" x14ac:dyDescent="0.25">
      <c r="C1" s="27" t="s">
        <v>14</v>
      </c>
      <c r="D1" s="27"/>
    </row>
    <row r="3" spans="2:4" ht="42.75" customHeight="1" x14ac:dyDescent="0.25">
      <c r="B3" s="26" t="s">
        <v>148</v>
      </c>
      <c r="C3" s="26"/>
      <c r="D3" s="26"/>
    </row>
    <row r="4" spans="2:4" ht="12.75" customHeight="1" x14ac:dyDescent="0.25">
      <c r="B4" s="5"/>
    </row>
    <row r="5" spans="2:4" ht="12" customHeight="1" x14ac:dyDescent="0.25">
      <c r="B5" s="5"/>
    </row>
    <row r="6" spans="2:4" ht="63" x14ac:dyDescent="0.25">
      <c r="B6" s="23" t="s">
        <v>0</v>
      </c>
      <c r="C6" s="23" t="s">
        <v>1</v>
      </c>
      <c r="D6" s="23" t="s">
        <v>2</v>
      </c>
    </row>
    <row r="7" spans="2:4" ht="39.75" customHeight="1" x14ac:dyDescent="0.25">
      <c r="B7" s="2" t="s">
        <v>3</v>
      </c>
      <c r="C7" s="23">
        <f>'приложение 2'!D8</f>
        <v>74775.7</v>
      </c>
      <c r="D7" s="6">
        <f>C7*D22/C22</f>
        <v>7.3491381952956258</v>
      </c>
    </row>
    <row r="8" spans="2:4" ht="36.75" customHeight="1" x14ac:dyDescent="0.25">
      <c r="B8" s="2" t="s">
        <v>4</v>
      </c>
      <c r="C8" s="23">
        <f>'приложение 2'!D11</f>
        <v>583011.60000000009</v>
      </c>
      <c r="D8" s="6">
        <f>C8*D22/C22</f>
        <v>57.299802179858112</v>
      </c>
    </row>
    <row r="9" spans="2:4" ht="39.75" customHeight="1" x14ac:dyDescent="0.25">
      <c r="B9" s="2" t="s">
        <v>5</v>
      </c>
      <c r="C9" s="23">
        <f>'приложение 2'!D14</f>
        <v>405.48</v>
      </c>
      <c r="D9" s="6">
        <f>C9*D22/C22</f>
        <v>3.9851563481565142E-2</v>
      </c>
    </row>
    <row r="10" spans="2:4" ht="38.25" customHeight="1" x14ac:dyDescent="0.25">
      <c r="B10" s="2" t="s">
        <v>6</v>
      </c>
      <c r="C10" s="23">
        <f>'приложение 2'!D17</f>
        <v>12267.62</v>
      </c>
      <c r="D10" s="6">
        <f>C10*D22/C22</f>
        <v>1.2056916178300241</v>
      </c>
    </row>
    <row r="11" spans="2:4" ht="33" customHeight="1" x14ac:dyDescent="0.25">
      <c r="B11" s="2" t="s">
        <v>104</v>
      </c>
      <c r="C11" s="23">
        <f>'приложение 2'!D20</f>
        <v>3439.5</v>
      </c>
      <c r="D11" s="6">
        <f>C11*D22/C22</f>
        <v>0.33804244992316096</v>
      </c>
    </row>
    <row r="12" spans="2:4" ht="39" customHeight="1" x14ac:dyDescent="0.25">
      <c r="B12" s="2" t="s">
        <v>7</v>
      </c>
      <c r="C12" s="23">
        <f>'приложение 2'!D23</f>
        <v>93418.19</v>
      </c>
      <c r="D12" s="6">
        <f>C12*D22/C22</f>
        <v>9.1813675868548721</v>
      </c>
    </row>
    <row r="13" spans="2:4" ht="40.5" customHeight="1" x14ac:dyDescent="0.25">
      <c r="B13" s="12" t="s">
        <v>8</v>
      </c>
      <c r="C13" s="23">
        <f>'приложение 2'!D26</f>
        <v>5804.03</v>
      </c>
      <c r="D13" s="6">
        <f>C13*D22/C22</f>
        <v>0.57043422608737426</v>
      </c>
    </row>
    <row r="14" spans="2:4" ht="45.75" customHeight="1" x14ac:dyDescent="0.25">
      <c r="B14" s="2" t="s">
        <v>110</v>
      </c>
      <c r="C14" s="23">
        <f>'приложение 2'!D29</f>
        <v>885.80000000000007</v>
      </c>
      <c r="D14" s="6">
        <f>C14*D22/C22</f>
        <v>8.7058584719271984E-2</v>
      </c>
    </row>
    <row r="15" spans="2:4" ht="32.25" customHeight="1" x14ac:dyDescent="0.25">
      <c r="B15" s="2" t="s">
        <v>9</v>
      </c>
      <c r="C15" s="23">
        <f>'приложение 2'!D32</f>
        <v>417</v>
      </c>
      <c r="D15" s="6">
        <f>C15*D22/C22</f>
        <v>4.0983777182136388E-2</v>
      </c>
    </row>
    <row r="16" spans="2:4" ht="32.25" customHeight="1" x14ac:dyDescent="0.25">
      <c r="B16" s="2" t="s">
        <v>10</v>
      </c>
      <c r="C16" s="1">
        <f>'приложение 2'!D35</f>
        <v>157852.796</v>
      </c>
      <c r="D16" s="6">
        <f>C16*D22/C22</f>
        <v>15.514157838947796</v>
      </c>
    </row>
    <row r="17" spans="2:4" ht="36" customHeight="1" x14ac:dyDescent="0.25">
      <c r="B17" s="12" t="s">
        <v>11</v>
      </c>
      <c r="C17" s="1">
        <f>'приложение 2'!D38</f>
        <v>50911.877999999997</v>
      </c>
      <c r="D17" s="6">
        <f>C17*D22/C22</f>
        <v>5.0037435584559029</v>
      </c>
    </row>
    <row r="18" spans="2:4" ht="87" customHeight="1" x14ac:dyDescent="0.25">
      <c r="B18" s="2" t="s">
        <v>12</v>
      </c>
      <c r="C18" s="23">
        <f>'приложение 2'!D41</f>
        <v>21153.4</v>
      </c>
      <c r="D18" s="6">
        <f>C18*D22/C22</f>
        <v>2.0790077511861007</v>
      </c>
    </row>
    <row r="19" spans="2:4" ht="39.75" customHeight="1" x14ac:dyDescent="0.25">
      <c r="B19" s="2" t="s">
        <v>13</v>
      </c>
      <c r="C19" s="23">
        <v>0</v>
      </c>
      <c r="D19" s="6">
        <f>C19*D22/C22</f>
        <v>0</v>
      </c>
    </row>
    <row r="20" spans="2:4" ht="50.25" customHeight="1" x14ac:dyDescent="0.25">
      <c r="B20" s="2" t="s">
        <v>196</v>
      </c>
      <c r="C20" s="23">
        <f>'приложение 2'!D47</f>
        <v>9146.9000000000015</v>
      </c>
      <c r="D20" s="6">
        <f>C20*D22/C22</f>
        <v>0.89897964390235829</v>
      </c>
    </row>
    <row r="21" spans="2:4" ht="54" customHeight="1" x14ac:dyDescent="0.25">
      <c r="B21" s="2" t="s">
        <v>120</v>
      </c>
      <c r="C21" s="1">
        <f>'приложение 2'!D50</f>
        <v>3985.87</v>
      </c>
      <c r="D21" s="6">
        <f>C21*D22/C22</f>
        <v>0.39174102627568819</v>
      </c>
    </row>
    <row r="22" spans="2:4" x14ac:dyDescent="0.25">
      <c r="B22" s="7" t="s">
        <v>30</v>
      </c>
      <c r="C22" s="8">
        <f>SUM(C7:C21)</f>
        <v>1017475.7640000002</v>
      </c>
      <c r="D22" s="9">
        <v>100</v>
      </c>
    </row>
  </sheetData>
  <mergeCells count="2">
    <mergeCell ref="B3:D3"/>
    <mergeCell ref="C1:D1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4"/>
  <sheetViews>
    <sheetView tabSelected="1" view="pageBreakPreview" zoomScale="60" zoomScaleNormal="70" workbookViewId="0">
      <selection activeCell="K45" sqref="K45"/>
    </sheetView>
  </sheetViews>
  <sheetFormatPr defaultRowHeight="15.75" x14ac:dyDescent="0.25"/>
  <cols>
    <col min="1" max="1" width="4.5703125" style="3" customWidth="1"/>
    <col min="2" max="2" width="40.7109375" style="3" customWidth="1"/>
    <col min="3" max="3" width="11.140625" style="3" customWidth="1"/>
    <col min="4" max="8" width="19.42578125" style="3" customWidth="1"/>
    <col min="9" max="16384" width="9.140625" style="3"/>
  </cols>
  <sheetData>
    <row r="1" spans="2:8" ht="42" customHeight="1" x14ac:dyDescent="0.25">
      <c r="G1" s="28" t="s">
        <v>27</v>
      </c>
      <c r="H1" s="28"/>
    </row>
    <row r="3" spans="2:8" ht="36" customHeight="1" x14ac:dyDescent="0.25">
      <c r="B3" s="26" t="s">
        <v>149</v>
      </c>
      <c r="C3" s="26"/>
      <c r="D3" s="26"/>
      <c r="E3" s="26"/>
      <c r="F3" s="26"/>
      <c r="G3" s="26"/>
      <c r="H3" s="26"/>
    </row>
    <row r="4" spans="2:8" ht="12" customHeight="1" x14ac:dyDescent="0.25">
      <c r="B4" s="5"/>
      <c r="C4" s="5"/>
    </row>
    <row r="5" spans="2:8" ht="31.5" customHeight="1" x14ac:dyDescent="0.25">
      <c r="B5" s="29" t="s">
        <v>0</v>
      </c>
      <c r="C5" s="23"/>
      <c r="D5" s="30" t="s">
        <v>19</v>
      </c>
      <c r="E5" s="31"/>
      <c r="F5" s="31"/>
      <c r="G5" s="31"/>
      <c r="H5" s="32"/>
    </row>
    <row r="6" spans="2:8" ht="78.75" x14ac:dyDescent="0.25">
      <c r="B6" s="29"/>
      <c r="C6" s="23"/>
      <c r="D6" s="23" t="s">
        <v>16</v>
      </c>
      <c r="E6" s="23" t="s">
        <v>17</v>
      </c>
      <c r="F6" s="23" t="s">
        <v>147</v>
      </c>
      <c r="G6" s="23" t="s">
        <v>18</v>
      </c>
      <c r="H6" s="23" t="s">
        <v>123</v>
      </c>
    </row>
    <row r="7" spans="2:8" ht="21" customHeight="1" x14ac:dyDescent="0.25">
      <c r="B7" s="29" t="s">
        <v>3</v>
      </c>
      <c r="C7" s="4" t="s">
        <v>20</v>
      </c>
      <c r="D7" s="6">
        <f>E7+F7+G7</f>
        <v>74950.8</v>
      </c>
      <c r="E7" s="6">
        <v>70858.100000000006</v>
      </c>
      <c r="F7" s="6">
        <v>1953.5</v>
      </c>
      <c r="G7" s="6">
        <v>2139.1999999999998</v>
      </c>
      <c r="H7" s="7"/>
    </row>
    <row r="8" spans="2:8" ht="20.25" customHeight="1" x14ac:dyDescent="0.25">
      <c r="B8" s="29"/>
      <c r="C8" s="4" t="s">
        <v>21</v>
      </c>
      <c r="D8" s="6">
        <f>E8+F8+G8</f>
        <v>74775.7</v>
      </c>
      <c r="E8" s="6">
        <v>70683</v>
      </c>
      <c r="F8" s="6">
        <v>1953.5</v>
      </c>
      <c r="G8" s="6">
        <v>2139.1999999999998</v>
      </c>
      <c r="H8" s="7"/>
    </row>
    <row r="9" spans="2:8" ht="30" customHeight="1" x14ac:dyDescent="0.25">
      <c r="B9" s="29"/>
      <c r="C9" s="4" t="s">
        <v>22</v>
      </c>
      <c r="D9" s="6">
        <f>D8/D7*100</f>
        <v>99.766380078664923</v>
      </c>
      <c r="E9" s="6">
        <f t="shared" ref="E9:G9" si="0">E8/E7*100</f>
        <v>99.752886402542543</v>
      </c>
      <c r="F9" s="6">
        <f t="shared" si="0"/>
        <v>100</v>
      </c>
      <c r="G9" s="6">
        <f t="shared" si="0"/>
        <v>100</v>
      </c>
      <c r="H9" s="7"/>
    </row>
    <row r="10" spans="2:8" ht="20.25" customHeight="1" x14ac:dyDescent="0.25">
      <c r="B10" s="29" t="s">
        <v>4</v>
      </c>
      <c r="C10" s="4" t="s">
        <v>20</v>
      </c>
      <c r="D10" s="6">
        <f>E10+F10+G10</f>
        <v>604842.10000000009</v>
      </c>
      <c r="E10" s="6">
        <v>128509.8</v>
      </c>
      <c r="F10" s="6">
        <v>452636.4</v>
      </c>
      <c r="G10" s="6">
        <v>23695.9</v>
      </c>
      <c r="H10" s="7"/>
    </row>
    <row r="11" spans="2:8" ht="20.25" customHeight="1" x14ac:dyDescent="0.25">
      <c r="B11" s="29"/>
      <c r="C11" s="4" t="s">
        <v>21</v>
      </c>
      <c r="D11" s="6">
        <f>E11+F11+G11</f>
        <v>583011.60000000009</v>
      </c>
      <c r="E11" s="6">
        <v>127922</v>
      </c>
      <c r="F11" s="6">
        <v>432489.3</v>
      </c>
      <c r="G11" s="6">
        <v>22600.3</v>
      </c>
      <c r="H11" s="7"/>
    </row>
    <row r="12" spans="2:8" ht="30" customHeight="1" x14ac:dyDescent="0.25">
      <c r="B12" s="29"/>
      <c r="C12" s="4" t="s">
        <v>22</v>
      </c>
      <c r="D12" s="6">
        <f>D11/D10*100</f>
        <v>96.390710897935179</v>
      </c>
      <c r="E12" s="6">
        <f t="shared" ref="E12:G12" si="1">E11/E10*100</f>
        <v>99.54260297658233</v>
      </c>
      <c r="F12" s="6">
        <f t="shared" si="1"/>
        <v>95.548943920550784</v>
      </c>
      <c r="G12" s="6">
        <f t="shared" si="1"/>
        <v>95.376415329234163</v>
      </c>
      <c r="H12" s="7"/>
    </row>
    <row r="13" spans="2:8" ht="20.25" customHeight="1" x14ac:dyDescent="0.25">
      <c r="B13" s="29" t="s">
        <v>5</v>
      </c>
      <c r="C13" s="4" t="s">
        <v>20</v>
      </c>
      <c r="D13" s="6">
        <f>E13+F13+G13</f>
        <v>405.5</v>
      </c>
      <c r="E13" s="6">
        <v>405.5</v>
      </c>
      <c r="F13" s="6">
        <v>0</v>
      </c>
      <c r="G13" s="6">
        <v>0</v>
      </c>
      <c r="H13" s="7"/>
    </row>
    <row r="14" spans="2:8" ht="24.75" customHeight="1" x14ac:dyDescent="0.25">
      <c r="B14" s="29"/>
      <c r="C14" s="4" t="s">
        <v>21</v>
      </c>
      <c r="D14" s="6">
        <f>E14+F14+G14</f>
        <v>405.48</v>
      </c>
      <c r="E14" s="6">
        <v>405.48</v>
      </c>
      <c r="F14" s="6">
        <v>0</v>
      </c>
      <c r="G14" s="6">
        <v>0</v>
      </c>
      <c r="H14" s="7"/>
    </row>
    <row r="15" spans="2:8" ht="30" customHeight="1" x14ac:dyDescent="0.25">
      <c r="B15" s="29"/>
      <c r="C15" s="4" t="s">
        <v>22</v>
      </c>
      <c r="D15" s="6">
        <f>D14/D13*100</f>
        <v>99.995067817509252</v>
      </c>
      <c r="E15" s="6">
        <f t="shared" ref="E15" si="2">E14/E13*100</f>
        <v>99.995067817509252</v>
      </c>
      <c r="F15" s="6">
        <v>0</v>
      </c>
      <c r="G15" s="6">
        <v>0</v>
      </c>
      <c r="H15" s="7"/>
    </row>
    <row r="16" spans="2:8" ht="24" customHeight="1" x14ac:dyDescent="0.25">
      <c r="B16" s="29" t="s">
        <v>6</v>
      </c>
      <c r="C16" s="4" t="s">
        <v>20</v>
      </c>
      <c r="D16" s="6">
        <f>E16+F16+G16</f>
        <v>17911</v>
      </c>
      <c r="E16" s="6">
        <v>1453.27</v>
      </c>
      <c r="F16" s="6">
        <v>14482.56</v>
      </c>
      <c r="G16" s="6">
        <v>1975.17</v>
      </c>
      <c r="H16" s="7"/>
    </row>
    <row r="17" spans="2:8" ht="25.5" customHeight="1" x14ac:dyDescent="0.25">
      <c r="B17" s="29"/>
      <c r="C17" s="4" t="s">
        <v>21</v>
      </c>
      <c r="D17" s="6">
        <f>E17+F17+G17</f>
        <v>12267.62</v>
      </c>
      <c r="E17" s="6">
        <v>1453.27</v>
      </c>
      <c r="F17" s="6">
        <v>8839.18</v>
      </c>
      <c r="G17" s="6">
        <v>1975.17</v>
      </c>
      <c r="H17" s="7"/>
    </row>
    <row r="18" spans="2:8" ht="30" customHeight="1" x14ac:dyDescent="0.25">
      <c r="B18" s="29"/>
      <c r="C18" s="4" t="s">
        <v>22</v>
      </c>
      <c r="D18" s="6">
        <f>D17/D16*100</f>
        <v>68.492099826922001</v>
      </c>
      <c r="E18" s="6">
        <f t="shared" ref="E18:G18" si="3">E17/E16*100</f>
        <v>100</v>
      </c>
      <c r="F18" s="6">
        <f t="shared" si="3"/>
        <v>61.033270361041147</v>
      </c>
      <c r="G18" s="6">
        <f t="shared" si="3"/>
        <v>100</v>
      </c>
      <c r="H18" s="7"/>
    </row>
    <row r="19" spans="2:8" ht="20.25" customHeight="1" x14ac:dyDescent="0.25">
      <c r="B19" s="29" t="s">
        <v>104</v>
      </c>
      <c r="C19" s="4" t="s">
        <v>20</v>
      </c>
      <c r="D19" s="6">
        <f>E19+F19+G19</f>
        <v>3644.3</v>
      </c>
      <c r="E19" s="6">
        <v>3644.3</v>
      </c>
      <c r="F19" s="6">
        <v>0</v>
      </c>
      <c r="G19" s="6">
        <v>0</v>
      </c>
      <c r="H19" s="7"/>
    </row>
    <row r="20" spans="2:8" ht="21" customHeight="1" x14ac:dyDescent="0.25">
      <c r="B20" s="29"/>
      <c r="C20" s="4" t="s">
        <v>21</v>
      </c>
      <c r="D20" s="6">
        <f>E20+F20+G20</f>
        <v>3439.5</v>
      </c>
      <c r="E20" s="6">
        <v>3439.5</v>
      </c>
      <c r="F20" s="6">
        <v>0</v>
      </c>
      <c r="G20" s="6">
        <v>0</v>
      </c>
      <c r="H20" s="7"/>
    </row>
    <row r="21" spans="2:8" ht="30" customHeight="1" x14ac:dyDescent="0.25">
      <c r="B21" s="29"/>
      <c r="C21" s="4" t="s">
        <v>22</v>
      </c>
      <c r="D21" s="6">
        <f>D20/D19*100</f>
        <v>94.380265071481489</v>
      </c>
      <c r="E21" s="6">
        <f t="shared" ref="E21" si="4">E20/E19*100</f>
        <v>94.380265071481489</v>
      </c>
      <c r="F21" s="6">
        <v>0</v>
      </c>
      <c r="G21" s="6">
        <v>0</v>
      </c>
      <c r="H21" s="7"/>
    </row>
    <row r="22" spans="2:8" ht="21" customHeight="1" x14ac:dyDescent="0.25">
      <c r="B22" s="29" t="s">
        <v>7</v>
      </c>
      <c r="C22" s="4" t="s">
        <v>20</v>
      </c>
      <c r="D22" s="6">
        <f>E22+F22+G22+H22</f>
        <v>93418.209999999992</v>
      </c>
      <c r="E22" s="6">
        <v>87188.78</v>
      </c>
      <c r="F22" s="6">
        <v>6079.43</v>
      </c>
      <c r="G22" s="6">
        <v>150</v>
      </c>
      <c r="H22" s="8">
        <v>0</v>
      </c>
    </row>
    <row r="23" spans="2:8" ht="21" customHeight="1" x14ac:dyDescent="0.25">
      <c r="B23" s="29"/>
      <c r="C23" s="4" t="s">
        <v>21</v>
      </c>
      <c r="D23" s="6">
        <f>E23+F23+G23+H23</f>
        <v>93418.19</v>
      </c>
      <c r="E23" s="6">
        <v>87188.76</v>
      </c>
      <c r="F23" s="6">
        <v>6079.43</v>
      </c>
      <c r="G23" s="6">
        <v>150</v>
      </c>
      <c r="H23" s="8">
        <v>0</v>
      </c>
    </row>
    <row r="24" spans="2:8" ht="30" customHeight="1" x14ac:dyDescent="0.25">
      <c r="B24" s="29"/>
      <c r="C24" s="4" t="s">
        <v>22</v>
      </c>
      <c r="D24" s="6">
        <f>D23/D22*100</f>
        <v>99.999978590897868</v>
      </c>
      <c r="E24" s="6">
        <f t="shared" ref="E24:G24" si="5">E23/E22*100</f>
        <v>99.999977061268666</v>
      </c>
      <c r="F24" s="6">
        <f t="shared" si="5"/>
        <v>100</v>
      </c>
      <c r="G24" s="6">
        <f t="shared" si="5"/>
        <v>100</v>
      </c>
      <c r="H24" s="6">
        <v>0</v>
      </c>
    </row>
    <row r="25" spans="2:8" ht="21" customHeight="1" x14ac:dyDescent="0.25">
      <c r="B25" s="29" t="s">
        <v>8</v>
      </c>
      <c r="C25" s="4" t="s">
        <v>20</v>
      </c>
      <c r="D25" s="6">
        <f>E25+F25+G25</f>
        <v>5882.92</v>
      </c>
      <c r="E25" s="6">
        <v>2570.94</v>
      </c>
      <c r="F25" s="6">
        <v>3311.98</v>
      </c>
      <c r="G25" s="6">
        <v>0</v>
      </c>
      <c r="H25" s="7"/>
    </row>
    <row r="26" spans="2:8" ht="21" customHeight="1" x14ac:dyDescent="0.25">
      <c r="B26" s="29"/>
      <c r="C26" s="4" t="s">
        <v>21</v>
      </c>
      <c r="D26" s="6">
        <f>E26+F26+G26</f>
        <v>5804.03</v>
      </c>
      <c r="E26" s="6">
        <v>2570.87</v>
      </c>
      <c r="F26" s="6">
        <v>3233.16</v>
      </c>
      <c r="G26" s="6">
        <v>0</v>
      </c>
      <c r="H26" s="7"/>
    </row>
    <row r="27" spans="2:8" ht="30" customHeight="1" x14ac:dyDescent="0.25">
      <c r="B27" s="29"/>
      <c r="C27" s="4" t="s">
        <v>22</v>
      </c>
      <c r="D27" s="6">
        <f>D26/D25*100</f>
        <v>98.658999272470126</v>
      </c>
      <c r="E27" s="6">
        <f t="shared" ref="E27:F27" si="6">E26/E25*100</f>
        <v>99.997277260457267</v>
      </c>
      <c r="F27" s="6">
        <f t="shared" si="6"/>
        <v>97.620154711079167</v>
      </c>
      <c r="G27" s="6">
        <v>0</v>
      </c>
      <c r="H27" s="7"/>
    </row>
    <row r="28" spans="2:8" ht="21" customHeight="1" x14ac:dyDescent="0.25">
      <c r="B28" s="29" t="s">
        <v>110</v>
      </c>
      <c r="C28" s="4" t="s">
        <v>20</v>
      </c>
      <c r="D28" s="6">
        <f>E28+F28+G28</f>
        <v>925.7</v>
      </c>
      <c r="E28" s="6">
        <v>841.6</v>
      </c>
      <c r="F28" s="6">
        <v>84.1</v>
      </c>
      <c r="G28" s="6">
        <v>0</v>
      </c>
      <c r="H28" s="7"/>
    </row>
    <row r="29" spans="2:8" ht="21" customHeight="1" x14ac:dyDescent="0.25">
      <c r="B29" s="29"/>
      <c r="C29" s="4" t="s">
        <v>21</v>
      </c>
      <c r="D29" s="6">
        <f>E29+F29+G29</f>
        <v>885.80000000000007</v>
      </c>
      <c r="E29" s="6">
        <v>801.7</v>
      </c>
      <c r="F29" s="6">
        <v>84.1</v>
      </c>
      <c r="G29" s="6">
        <v>0</v>
      </c>
      <c r="H29" s="7"/>
    </row>
    <row r="30" spans="2:8" ht="30" customHeight="1" x14ac:dyDescent="0.25">
      <c r="B30" s="29"/>
      <c r="C30" s="4" t="s">
        <v>22</v>
      </c>
      <c r="D30" s="6">
        <f>D29/D28*100</f>
        <v>95.68974829858486</v>
      </c>
      <c r="E30" s="6">
        <f t="shared" ref="E30:F30" si="7">E29/E28*100</f>
        <v>95.259030418250958</v>
      </c>
      <c r="F30" s="6">
        <f t="shared" si="7"/>
        <v>100</v>
      </c>
      <c r="G30" s="6">
        <v>0</v>
      </c>
      <c r="H30" s="7"/>
    </row>
    <row r="31" spans="2:8" ht="20.25" customHeight="1" x14ac:dyDescent="0.25">
      <c r="B31" s="29" t="s">
        <v>9</v>
      </c>
      <c r="C31" s="4" t="s">
        <v>20</v>
      </c>
      <c r="D31" s="6">
        <f>E31+F31+G31</f>
        <v>418</v>
      </c>
      <c r="E31" s="6">
        <v>418</v>
      </c>
      <c r="F31" s="6">
        <v>0</v>
      </c>
      <c r="G31" s="6">
        <v>0</v>
      </c>
      <c r="H31" s="7"/>
    </row>
    <row r="32" spans="2:8" ht="20.25" customHeight="1" x14ac:dyDescent="0.25">
      <c r="B32" s="29"/>
      <c r="C32" s="4" t="s">
        <v>21</v>
      </c>
      <c r="D32" s="6">
        <f>E32+F32+G32</f>
        <v>417</v>
      </c>
      <c r="E32" s="6">
        <v>417</v>
      </c>
      <c r="F32" s="6">
        <v>0</v>
      </c>
      <c r="G32" s="6">
        <v>0</v>
      </c>
      <c r="H32" s="7"/>
    </row>
    <row r="33" spans="2:8" ht="30" customHeight="1" x14ac:dyDescent="0.25">
      <c r="B33" s="29"/>
      <c r="C33" s="4" t="s">
        <v>22</v>
      </c>
      <c r="D33" s="6">
        <f>D32/D31*100</f>
        <v>99.760765550239242</v>
      </c>
      <c r="E33" s="6">
        <f t="shared" ref="E33" si="8">E32/E31*100</f>
        <v>99.760765550239242</v>
      </c>
      <c r="F33" s="6">
        <v>0</v>
      </c>
      <c r="G33" s="6">
        <v>0</v>
      </c>
      <c r="H33" s="7"/>
    </row>
    <row r="34" spans="2:8" ht="19.5" customHeight="1" x14ac:dyDescent="0.25">
      <c r="B34" s="29" t="s">
        <v>10</v>
      </c>
      <c r="C34" s="4" t="s">
        <v>20</v>
      </c>
      <c r="D34" s="6">
        <f>E34+F34+G34+H34</f>
        <v>157951.83800000002</v>
      </c>
      <c r="E34" s="6">
        <v>33211.836000000003</v>
      </c>
      <c r="F34" s="6">
        <v>14511.856</v>
      </c>
      <c r="G34" s="6">
        <v>109384.66</v>
      </c>
      <c r="H34" s="24">
        <v>843.48599999999999</v>
      </c>
    </row>
    <row r="35" spans="2:8" ht="20.25" customHeight="1" x14ac:dyDescent="0.25">
      <c r="B35" s="29"/>
      <c r="C35" s="4" t="s">
        <v>21</v>
      </c>
      <c r="D35" s="6">
        <f>E35+F35+G35+H35</f>
        <v>157852.796</v>
      </c>
      <c r="E35" s="6">
        <v>33193.767999999996</v>
      </c>
      <c r="F35" s="6">
        <v>14430.882</v>
      </c>
      <c r="G35" s="6">
        <v>109384.66</v>
      </c>
      <c r="H35" s="24">
        <v>843.48599999999999</v>
      </c>
    </row>
    <row r="36" spans="2:8" ht="30" customHeight="1" x14ac:dyDescent="0.25">
      <c r="B36" s="29"/>
      <c r="C36" s="4" t="s">
        <v>22</v>
      </c>
      <c r="D36" s="6">
        <f>D35/D34*100</f>
        <v>99.93729607628876</v>
      </c>
      <c r="E36" s="6">
        <f t="shared" ref="E36:H36" si="9">E35/E34*100</f>
        <v>99.94559770799782</v>
      </c>
      <c r="F36" s="6">
        <f t="shared" si="9"/>
        <v>99.442014860125411</v>
      </c>
      <c r="G36" s="6">
        <f t="shared" si="9"/>
        <v>100</v>
      </c>
      <c r="H36" s="6">
        <f t="shared" si="9"/>
        <v>100</v>
      </c>
    </row>
    <row r="37" spans="2:8" ht="21" customHeight="1" x14ac:dyDescent="0.25">
      <c r="B37" s="29" t="s">
        <v>11</v>
      </c>
      <c r="C37" s="4" t="s">
        <v>20</v>
      </c>
      <c r="D37" s="6">
        <f>E37+F37+G37</f>
        <v>56256.688000000002</v>
      </c>
      <c r="E37" s="6">
        <v>45492.4</v>
      </c>
      <c r="F37" s="6">
        <v>10764.288</v>
      </c>
      <c r="G37" s="6">
        <v>0</v>
      </c>
      <c r="H37" s="7"/>
    </row>
    <row r="38" spans="2:8" ht="21" customHeight="1" x14ac:dyDescent="0.25">
      <c r="B38" s="29"/>
      <c r="C38" s="4" t="s">
        <v>21</v>
      </c>
      <c r="D38" s="6">
        <f>E38+F38+G38</f>
        <v>50911.877999999997</v>
      </c>
      <c r="E38" s="6">
        <v>40147.589999999997</v>
      </c>
      <c r="F38" s="6">
        <v>10764.288</v>
      </c>
      <c r="G38" s="6">
        <v>0</v>
      </c>
      <c r="H38" s="7"/>
    </row>
    <row r="39" spans="2:8" ht="30" customHeight="1" x14ac:dyDescent="0.25">
      <c r="B39" s="29"/>
      <c r="C39" s="4" t="s">
        <v>22</v>
      </c>
      <c r="D39" s="6">
        <f>D38/D37*100</f>
        <v>90.499245174191543</v>
      </c>
      <c r="E39" s="6">
        <f t="shared" ref="E39:F39" si="10">E38/E37*100</f>
        <v>88.251202398642405</v>
      </c>
      <c r="F39" s="6">
        <f t="shared" si="10"/>
        <v>100</v>
      </c>
      <c r="G39" s="6">
        <v>0</v>
      </c>
      <c r="H39" s="7"/>
    </row>
    <row r="40" spans="2:8" ht="21" customHeight="1" x14ac:dyDescent="0.25">
      <c r="B40" s="29" t="s">
        <v>12</v>
      </c>
      <c r="C40" s="4" t="s">
        <v>20</v>
      </c>
      <c r="D40" s="6">
        <f>E40</f>
        <v>21153.4</v>
      </c>
      <c r="E40" s="6">
        <v>21153.4</v>
      </c>
      <c r="F40" s="6">
        <v>0</v>
      </c>
      <c r="G40" s="6">
        <v>0</v>
      </c>
      <c r="H40" s="7"/>
    </row>
    <row r="41" spans="2:8" ht="21" customHeight="1" x14ac:dyDescent="0.25">
      <c r="B41" s="29"/>
      <c r="C41" s="4" t="s">
        <v>21</v>
      </c>
      <c r="D41" s="6">
        <f>E41</f>
        <v>21153.4</v>
      </c>
      <c r="E41" s="6">
        <v>21153.4</v>
      </c>
      <c r="F41" s="6">
        <v>0</v>
      </c>
      <c r="G41" s="6">
        <v>0</v>
      </c>
      <c r="H41" s="7"/>
    </row>
    <row r="42" spans="2:8" ht="51.75" customHeight="1" x14ac:dyDescent="0.25">
      <c r="B42" s="29"/>
      <c r="C42" s="4" t="s">
        <v>22</v>
      </c>
      <c r="D42" s="6">
        <f>D41/D40*100</f>
        <v>100</v>
      </c>
      <c r="E42" s="6">
        <f t="shared" ref="E42" si="11">E41/E40*100</f>
        <v>100</v>
      </c>
      <c r="F42" s="6">
        <v>0</v>
      </c>
      <c r="G42" s="6">
        <v>0</v>
      </c>
      <c r="H42" s="7"/>
    </row>
    <row r="43" spans="2:8" ht="20.25" customHeight="1" x14ac:dyDescent="0.25">
      <c r="B43" s="29" t="s">
        <v>13</v>
      </c>
      <c r="C43" s="4" t="s">
        <v>20</v>
      </c>
      <c r="D43" s="6">
        <f>E43+F43+G43</f>
        <v>0</v>
      </c>
      <c r="E43" s="6">
        <v>0</v>
      </c>
      <c r="F43" s="6">
        <v>0</v>
      </c>
      <c r="G43" s="6">
        <v>0</v>
      </c>
      <c r="H43" s="7"/>
    </row>
    <row r="44" spans="2:8" ht="21" customHeight="1" x14ac:dyDescent="0.25">
      <c r="B44" s="29"/>
      <c r="C44" s="4" t="s">
        <v>21</v>
      </c>
      <c r="D44" s="6">
        <f>E44+F44+G44</f>
        <v>0</v>
      </c>
      <c r="E44" s="24">
        <v>0</v>
      </c>
      <c r="F44" s="24">
        <v>0</v>
      </c>
      <c r="G44" s="24">
        <v>0</v>
      </c>
      <c r="H44" s="7"/>
    </row>
    <row r="45" spans="2:8" ht="30" customHeight="1" x14ac:dyDescent="0.25">
      <c r="B45" s="29"/>
      <c r="C45" s="4" t="s">
        <v>22</v>
      </c>
      <c r="D45" s="24">
        <v>0</v>
      </c>
      <c r="E45" s="24">
        <v>0</v>
      </c>
      <c r="F45" s="24">
        <v>0</v>
      </c>
      <c r="G45" s="24">
        <v>0</v>
      </c>
      <c r="H45" s="7"/>
    </row>
    <row r="46" spans="2:8" ht="30" customHeight="1" x14ac:dyDescent="0.25">
      <c r="B46" s="34" t="s">
        <v>196</v>
      </c>
      <c r="C46" s="4" t="s">
        <v>20</v>
      </c>
      <c r="D46" s="24">
        <f>E46+F46+G46</f>
        <v>9146.91</v>
      </c>
      <c r="E46" s="24">
        <v>1118.0899999999999</v>
      </c>
      <c r="F46" s="24">
        <v>2380.8000000000002</v>
      </c>
      <c r="G46" s="24">
        <v>5648.02</v>
      </c>
      <c r="H46" s="7"/>
    </row>
    <row r="47" spans="2:8" ht="30" customHeight="1" x14ac:dyDescent="0.25">
      <c r="B47" s="35"/>
      <c r="C47" s="4" t="s">
        <v>21</v>
      </c>
      <c r="D47" s="24">
        <f>E47+F47+G47</f>
        <v>9146.9000000000015</v>
      </c>
      <c r="E47" s="24">
        <v>1118.08</v>
      </c>
      <c r="F47" s="24">
        <v>2380.8000000000002</v>
      </c>
      <c r="G47" s="24">
        <v>5648.02</v>
      </c>
      <c r="H47" s="7"/>
    </row>
    <row r="48" spans="2:8" ht="27.75" customHeight="1" x14ac:dyDescent="0.25">
      <c r="B48" s="36"/>
      <c r="C48" s="4" t="s">
        <v>22</v>
      </c>
      <c r="D48" s="24">
        <f>D47/D46*100</f>
        <v>99.999890673462417</v>
      </c>
      <c r="E48" s="24">
        <f t="shared" ref="E48:G48" si="12">E47/E46*100</f>
        <v>99.999105617615754</v>
      </c>
      <c r="F48" s="24">
        <f t="shared" si="12"/>
        <v>100</v>
      </c>
      <c r="G48" s="24">
        <f t="shared" si="12"/>
        <v>100</v>
      </c>
      <c r="H48" s="7"/>
    </row>
    <row r="49" spans="2:8" ht="30" customHeight="1" x14ac:dyDescent="0.25">
      <c r="B49" s="34" t="s">
        <v>120</v>
      </c>
      <c r="C49" s="4" t="s">
        <v>20</v>
      </c>
      <c r="D49" s="24">
        <f>E49+F49+G49</f>
        <v>4005.94</v>
      </c>
      <c r="E49" s="24">
        <v>1191.54</v>
      </c>
      <c r="F49" s="24">
        <v>2814.4</v>
      </c>
      <c r="G49" s="24">
        <v>0</v>
      </c>
      <c r="H49" s="7"/>
    </row>
    <row r="50" spans="2:8" ht="30" customHeight="1" x14ac:dyDescent="0.25">
      <c r="B50" s="35"/>
      <c r="C50" s="4" t="s">
        <v>21</v>
      </c>
      <c r="D50" s="24">
        <f>E50+F50+G50</f>
        <v>3985.87</v>
      </c>
      <c r="E50" s="24">
        <v>1171.47</v>
      </c>
      <c r="F50" s="24">
        <v>2814.4</v>
      </c>
      <c r="G50" s="24">
        <v>0</v>
      </c>
      <c r="H50" s="7"/>
    </row>
    <row r="51" spans="2:8" ht="32.25" customHeight="1" x14ac:dyDescent="0.25">
      <c r="B51" s="36"/>
      <c r="C51" s="4" t="s">
        <v>22</v>
      </c>
      <c r="D51" s="24">
        <f>D50/D49*100</f>
        <v>99.498993993919029</v>
      </c>
      <c r="E51" s="24">
        <f>E50/E49*100</f>
        <v>98.315625157359392</v>
      </c>
      <c r="F51" s="24">
        <f>F50/F49*100</f>
        <v>100</v>
      </c>
      <c r="G51" s="24">
        <v>0</v>
      </c>
      <c r="H51" s="7"/>
    </row>
    <row r="52" spans="2:8" x14ac:dyDescent="0.25">
      <c r="B52" s="33" t="s">
        <v>85</v>
      </c>
      <c r="C52" s="10" t="s">
        <v>20</v>
      </c>
      <c r="D52" s="25">
        <f t="shared" ref="D52:H53" si="13">D7+D10+D13+D16+D19+D22+D25+D28+D31+D34+D37+D40+D43+D46+D49</f>
        <v>1050913.3060000001</v>
      </c>
      <c r="E52" s="25">
        <f t="shared" si="13"/>
        <v>398057.55600000004</v>
      </c>
      <c r="F52" s="25">
        <f t="shared" si="13"/>
        <v>509019.31400000001</v>
      </c>
      <c r="G52" s="25">
        <f t="shared" si="13"/>
        <v>142992.94999999998</v>
      </c>
      <c r="H52" s="25">
        <f t="shared" si="13"/>
        <v>843.48599999999999</v>
      </c>
    </row>
    <row r="53" spans="2:8" x14ac:dyDescent="0.25">
      <c r="B53" s="33"/>
      <c r="C53" s="10" t="s">
        <v>21</v>
      </c>
      <c r="D53" s="25">
        <f t="shared" si="13"/>
        <v>1017475.7640000002</v>
      </c>
      <c r="E53" s="25">
        <f t="shared" si="13"/>
        <v>391665.88799999998</v>
      </c>
      <c r="F53" s="25">
        <f t="shared" si="13"/>
        <v>483069.03999999992</v>
      </c>
      <c r="G53" s="25">
        <f t="shared" si="13"/>
        <v>141897.35</v>
      </c>
      <c r="H53" s="25">
        <f t="shared" si="13"/>
        <v>843.48599999999999</v>
      </c>
    </row>
    <row r="54" spans="2:8" ht="31.5" x14ac:dyDescent="0.25">
      <c r="B54" s="33"/>
      <c r="C54" s="10" t="s">
        <v>22</v>
      </c>
      <c r="D54" s="25">
        <f>D53/D52*100</f>
        <v>96.818239734039508</v>
      </c>
      <c r="E54" s="25">
        <f t="shared" ref="E54:H54" si="14">E53/E52*100</f>
        <v>98.394285473631342</v>
      </c>
      <c r="F54" s="25">
        <f t="shared" si="14"/>
        <v>94.901907788905618</v>
      </c>
      <c r="G54" s="25">
        <f t="shared" si="14"/>
        <v>99.233808380063508</v>
      </c>
      <c r="H54" s="25">
        <f t="shared" si="14"/>
        <v>100</v>
      </c>
    </row>
  </sheetData>
  <mergeCells count="20">
    <mergeCell ref="B52:B54"/>
    <mergeCell ref="B46:B48"/>
    <mergeCell ref="B49:B51"/>
    <mergeCell ref="B34:B36"/>
    <mergeCell ref="B31:B33"/>
    <mergeCell ref="G1:H1"/>
    <mergeCell ref="B37:B39"/>
    <mergeCell ref="B40:B42"/>
    <mergeCell ref="B43:B45"/>
    <mergeCell ref="B7:B9"/>
    <mergeCell ref="B10:B12"/>
    <mergeCell ref="B13:B15"/>
    <mergeCell ref="B5:B6"/>
    <mergeCell ref="B16:B18"/>
    <mergeCell ref="B19:B21"/>
    <mergeCell ref="B22:B24"/>
    <mergeCell ref="B25:B27"/>
    <mergeCell ref="B28:B30"/>
    <mergeCell ref="D5:H5"/>
    <mergeCell ref="B3:H3"/>
  </mergeCells>
  <pageMargins left="0.70866141732283472" right="0.70866141732283472" top="1.1417322834645669" bottom="0.35433070866141736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6"/>
  <sheetViews>
    <sheetView view="pageBreakPreview" zoomScale="60" zoomScaleNormal="90" workbookViewId="0">
      <selection activeCell="F10" sqref="F10"/>
    </sheetView>
  </sheetViews>
  <sheetFormatPr defaultRowHeight="15.75" x14ac:dyDescent="0.25"/>
  <cols>
    <col min="1" max="1" width="4.5703125" style="3" customWidth="1"/>
    <col min="2" max="2" width="46.85546875" style="3" customWidth="1"/>
    <col min="3" max="6" width="19.42578125" style="11" customWidth="1"/>
    <col min="7" max="16384" width="9.140625" style="3"/>
  </cols>
  <sheetData>
    <row r="1" spans="2:6" ht="42" customHeight="1" x14ac:dyDescent="0.25">
      <c r="E1" s="27" t="s">
        <v>23</v>
      </c>
      <c r="F1" s="27"/>
    </row>
    <row r="3" spans="2:6" ht="36" customHeight="1" x14ac:dyDescent="0.25">
      <c r="B3" s="26" t="s">
        <v>150</v>
      </c>
      <c r="C3" s="26"/>
      <c r="D3" s="26"/>
      <c r="E3" s="26"/>
      <c r="F3" s="26"/>
    </row>
    <row r="4" spans="2:6" ht="12" customHeight="1" x14ac:dyDescent="0.25">
      <c r="B4" s="5"/>
    </row>
    <row r="5" spans="2:6" ht="42" customHeight="1" x14ac:dyDescent="0.25">
      <c r="B5" s="29" t="s">
        <v>31</v>
      </c>
      <c r="C5" s="29" t="s">
        <v>24</v>
      </c>
      <c r="D5" s="29" t="s">
        <v>151</v>
      </c>
      <c r="E5" s="29"/>
      <c r="F5" s="29" t="s">
        <v>26</v>
      </c>
    </row>
    <row r="6" spans="2:6" x14ac:dyDescent="0.25">
      <c r="B6" s="29"/>
      <c r="C6" s="29"/>
      <c r="D6" s="23" t="s">
        <v>25</v>
      </c>
      <c r="E6" s="23" t="s">
        <v>21</v>
      </c>
      <c r="F6" s="29"/>
    </row>
    <row r="7" spans="2:6" ht="30.75" customHeight="1" x14ac:dyDescent="0.25">
      <c r="B7" s="33" t="s">
        <v>133</v>
      </c>
      <c r="C7" s="33"/>
      <c r="D7" s="33"/>
      <c r="E7" s="33"/>
      <c r="F7" s="33"/>
    </row>
    <row r="8" spans="2:6" ht="48" customHeight="1" x14ac:dyDescent="0.25">
      <c r="B8" s="12" t="s">
        <v>223</v>
      </c>
      <c r="C8" s="4" t="s">
        <v>33</v>
      </c>
      <c r="D8" s="4">
        <v>20</v>
      </c>
      <c r="E8" s="4">
        <v>11</v>
      </c>
      <c r="F8" s="4">
        <f>E8/D8*100</f>
        <v>55.000000000000007</v>
      </c>
    </row>
    <row r="9" spans="2:6" ht="32.25" customHeight="1" x14ac:dyDescent="0.25">
      <c r="B9" s="12" t="s">
        <v>225</v>
      </c>
      <c r="C9" s="4" t="s">
        <v>35</v>
      </c>
      <c r="D9" s="4">
        <v>75</v>
      </c>
      <c r="E9" s="4">
        <v>50</v>
      </c>
      <c r="F9" s="13">
        <f t="shared" ref="F9:F22" si="0">E9/D9*100</f>
        <v>66.666666666666657</v>
      </c>
    </row>
    <row r="10" spans="2:6" ht="49.5" customHeight="1" x14ac:dyDescent="0.25">
      <c r="B10" s="12" t="s">
        <v>218</v>
      </c>
      <c r="C10" s="4" t="s">
        <v>33</v>
      </c>
      <c r="D10" s="4">
        <v>30</v>
      </c>
      <c r="E10" s="4">
        <v>30</v>
      </c>
      <c r="F10" s="4">
        <f t="shared" si="0"/>
        <v>100</v>
      </c>
    </row>
    <row r="11" spans="2:6" ht="47.25" customHeight="1" x14ac:dyDescent="0.25">
      <c r="B11" s="12" t="s">
        <v>34</v>
      </c>
      <c r="C11" s="4" t="s">
        <v>33</v>
      </c>
      <c r="D11" s="4">
        <v>100</v>
      </c>
      <c r="E11" s="4">
        <v>100</v>
      </c>
      <c r="F11" s="4">
        <f t="shared" si="0"/>
        <v>100</v>
      </c>
    </row>
    <row r="12" spans="2:6" ht="22.5" customHeight="1" x14ac:dyDescent="0.25">
      <c r="B12" s="12" t="s">
        <v>216</v>
      </c>
      <c r="C12" s="4" t="s">
        <v>33</v>
      </c>
      <c r="D12" s="4">
        <v>5</v>
      </c>
      <c r="E12" s="4">
        <v>5</v>
      </c>
      <c r="F12" s="4">
        <f t="shared" si="0"/>
        <v>100</v>
      </c>
    </row>
    <row r="13" spans="2:6" ht="61.5" customHeight="1" x14ac:dyDescent="0.25">
      <c r="B13" s="12" t="s">
        <v>217</v>
      </c>
      <c r="C13" s="4" t="s">
        <v>33</v>
      </c>
      <c r="D13" s="4">
        <v>100</v>
      </c>
      <c r="E13" s="4">
        <v>100</v>
      </c>
      <c r="F13" s="4">
        <f t="shared" si="0"/>
        <v>100</v>
      </c>
    </row>
    <row r="14" spans="2:6" ht="32.25" customHeight="1" x14ac:dyDescent="0.25">
      <c r="B14" s="12" t="s">
        <v>219</v>
      </c>
      <c r="C14" s="4" t="s">
        <v>33</v>
      </c>
      <c r="D14" s="4">
        <v>60</v>
      </c>
      <c r="E14" s="4">
        <v>100</v>
      </c>
      <c r="F14" s="13">
        <f t="shared" si="0"/>
        <v>166.66666666666669</v>
      </c>
    </row>
    <row r="15" spans="2:6" ht="62.25" customHeight="1" x14ac:dyDescent="0.25">
      <c r="B15" s="12" t="s">
        <v>220</v>
      </c>
      <c r="C15" s="4" t="s">
        <v>33</v>
      </c>
      <c r="D15" s="4">
        <v>100</v>
      </c>
      <c r="E15" s="4">
        <v>100</v>
      </c>
      <c r="F15" s="4">
        <f t="shared" si="0"/>
        <v>100</v>
      </c>
    </row>
    <row r="16" spans="2:6" ht="48" customHeight="1" x14ac:dyDescent="0.25">
      <c r="B16" s="12" t="s">
        <v>226</v>
      </c>
      <c r="C16" s="4" t="s">
        <v>33</v>
      </c>
      <c r="D16" s="4">
        <v>100</v>
      </c>
      <c r="E16" s="4">
        <v>100</v>
      </c>
      <c r="F16" s="13">
        <f>E16/D16*100</f>
        <v>100</v>
      </c>
    </row>
    <row r="17" spans="2:6" ht="31.5" customHeight="1" x14ac:dyDescent="0.25">
      <c r="B17" s="12" t="s">
        <v>227</v>
      </c>
      <c r="C17" s="4" t="s">
        <v>33</v>
      </c>
      <c r="D17" s="4">
        <v>100</v>
      </c>
      <c r="E17" s="4">
        <v>100</v>
      </c>
      <c r="F17" s="13">
        <f t="shared" si="0"/>
        <v>100</v>
      </c>
    </row>
    <row r="18" spans="2:6" ht="35.25" customHeight="1" x14ac:dyDescent="0.25">
      <c r="B18" s="12" t="s">
        <v>36</v>
      </c>
      <c r="C18" s="4" t="s">
        <v>33</v>
      </c>
      <c r="D18" s="4">
        <v>100</v>
      </c>
      <c r="E18" s="4">
        <v>100</v>
      </c>
      <c r="F18" s="4">
        <f t="shared" si="0"/>
        <v>100</v>
      </c>
    </row>
    <row r="19" spans="2:6" ht="48" customHeight="1" x14ac:dyDescent="0.25">
      <c r="B19" s="12" t="s">
        <v>37</v>
      </c>
      <c r="C19" s="4" t="s">
        <v>33</v>
      </c>
      <c r="D19" s="4">
        <v>100</v>
      </c>
      <c r="E19" s="4">
        <v>100</v>
      </c>
      <c r="F19" s="4">
        <f t="shared" si="0"/>
        <v>100</v>
      </c>
    </row>
    <row r="20" spans="2:6" ht="48" customHeight="1" x14ac:dyDescent="0.25">
      <c r="B20" s="12" t="s">
        <v>221</v>
      </c>
      <c r="C20" s="4" t="s">
        <v>35</v>
      </c>
      <c r="D20" s="4">
        <v>14000</v>
      </c>
      <c r="E20" s="4">
        <v>17259</v>
      </c>
      <c r="F20" s="13">
        <f t="shared" si="0"/>
        <v>123.27857142857144</v>
      </c>
    </row>
    <row r="21" spans="2:6" ht="61.5" customHeight="1" x14ac:dyDescent="0.25">
      <c r="B21" s="12" t="s">
        <v>222</v>
      </c>
      <c r="C21" s="4" t="s">
        <v>35</v>
      </c>
      <c r="D21" s="4">
        <v>336</v>
      </c>
      <c r="E21" s="4">
        <v>336</v>
      </c>
      <c r="F21" s="13">
        <v>100</v>
      </c>
    </row>
    <row r="22" spans="2:6" ht="32.25" customHeight="1" x14ac:dyDescent="0.25">
      <c r="B22" s="12" t="s">
        <v>224</v>
      </c>
      <c r="C22" s="23" t="s">
        <v>33</v>
      </c>
      <c r="D22" s="23">
        <v>100</v>
      </c>
      <c r="E22" s="23">
        <v>100</v>
      </c>
      <c r="F22" s="1">
        <f t="shared" si="0"/>
        <v>100</v>
      </c>
    </row>
    <row r="23" spans="2:6" ht="65.25" customHeight="1" x14ac:dyDescent="0.25">
      <c r="B23" s="12" t="s">
        <v>39</v>
      </c>
      <c r="C23" s="4" t="s">
        <v>35</v>
      </c>
      <c r="D23" s="4">
        <v>50</v>
      </c>
      <c r="E23" s="4">
        <v>50</v>
      </c>
      <c r="F23" s="13">
        <v>100</v>
      </c>
    </row>
    <row r="24" spans="2:6" ht="61.5" customHeight="1" x14ac:dyDescent="0.25">
      <c r="B24" s="12" t="s">
        <v>228</v>
      </c>
      <c r="C24" s="4" t="s">
        <v>35</v>
      </c>
      <c r="D24" s="4">
        <v>3</v>
      </c>
      <c r="E24" s="4">
        <v>3</v>
      </c>
      <c r="F24" s="13">
        <v>100</v>
      </c>
    </row>
    <row r="25" spans="2:6" ht="47.25" customHeight="1" x14ac:dyDescent="0.25">
      <c r="B25" s="12" t="s">
        <v>102</v>
      </c>
      <c r="C25" s="4" t="s">
        <v>33</v>
      </c>
      <c r="D25" s="4">
        <v>100</v>
      </c>
      <c r="E25" s="4">
        <v>100</v>
      </c>
      <c r="F25" s="13">
        <v>100</v>
      </c>
    </row>
    <row r="26" spans="2:6" ht="33" customHeight="1" x14ac:dyDescent="0.25">
      <c r="B26" s="12" t="s">
        <v>103</v>
      </c>
      <c r="C26" s="4" t="s">
        <v>35</v>
      </c>
      <c r="D26" s="4">
        <v>540</v>
      </c>
      <c r="E26" s="4">
        <v>540</v>
      </c>
      <c r="F26" s="13">
        <v>100</v>
      </c>
    </row>
    <row r="27" spans="2:6" ht="33" customHeight="1" x14ac:dyDescent="0.25">
      <c r="B27" s="12" t="s">
        <v>229</v>
      </c>
      <c r="C27" s="4" t="s">
        <v>35</v>
      </c>
      <c r="D27" s="4">
        <v>6</v>
      </c>
      <c r="E27" s="4">
        <v>6</v>
      </c>
      <c r="F27" s="13">
        <v>100</v>
      </c>
    </row>
    <row r="28" spans="2:6" ht="20.25" customHeight="1" x14ac:dyDescent="0.25">
      <c r="B28" s="33" t="s">
        <v>134</v>
      </c>
      <c r="C28" s="33"/>
      <c r="D28" s="33"/>
      <c r="E28" s="33"/>
      <c r="F28" s="33"/>
    </row>
    <row r="29" spans="2:6" ht="78.75" customHeight="1" x14ac:dyDescent="0.25">
      <c r="B29" s="14" t="s">
        <v>201</v>
      </c>
      <c r="C29" s="4" t="s">
        <v>33</v>
      </c>
      <c r="D29" s="4">
        <v>100</v>
      </c>
      <c r="E29" s="4">
        <v>100</v>
      </c>
      <c r="F29" s="13">
        <f>E29/D29*100</f>
        <v>100</v>
      </c>
    </row>
    <row r="30" spans="2:6" ht="67.5" customHeight="1" x14ac:dyDescent="0.25">
      <c r="B30" s="14" t="s">
        <v>86</v>
      </c>
      <c r="C30" s="4" t="s">
        <v>33</v>
      </c>
      <c r="D30" s="4">
        <v>100</v>
      </c>
      <c r="E30" s="4">
        <v>100</v>
      </c>
      <c r="F30" s="13">
        <f>E30/D30*100</f>
        <v>100</v>
      </c>
    </row>
    <row r="31" spans="2:6" ht="51.75" customHeight="1" x14ac:dyDescent="0.25">
      <c r="B31" s="14" t="s">
        <v>202</v>
      </c>
      <c r="C31" s="4" t="s">
        <v>33</v>
      </c>
      <c r="D31" s="4">
        <v>17</v>
      </c>
      <c r="E31" s="4">
        <v>17</v>
      </c>
      <c r="F31" s="13">
        <f>E31/D31*100</f>
        <v>100</v>
      </c>
    </row>
    <row r="32" spans="2:6" ht="79.5" customHeight="1" x14ac:dyDescent="0.25">
      <c r="B32" s="14" t="s">
        <v>128</v>
      </c>
      <c r="C32" s="4" t="s">
        <v>33</v>
      </c>
      <c r="D32" s="4">
        <v>100</v>
      </c>
      <c r="E32" s="4">
        <v>100</v>
      </c>
      <c r="F32" s="13">
        <f t="shared" ref="F32:F69" si="1">E32/D32*100</f>
        <v>100</v>
      </c>
    </row>
    <row r="33" spans="2:6" ht="51" customHeight="1" x14ac:dyDescent="0.25">
      <c r="B33" s="14" t="s">
        <v>87</v>
      </c>
      <c r="C33" s="4" t="s">
        <v>33</v>
      </c>
      <c r="D33" s="4">
        <v>100</v>
      </c>
      <c r="E33" s="4">
        <v>100</v>
      </c>
      <c r="F33" s="13">
        <f t="shared" si="1"/>
        <v>100</v>
      </c>
    </row>
    <row r="34" spans="2:6" ht="35.25" customHeight="1" x14ac:dyDescent="0.25">
      <c r="B34" s="14" t="s">
        <v>88</v>
      </c>
      <c r="C34" s="4" t="s">
        <v>33</v>
      </c>
      <c r="D34" s="4">
        <v>100</v>
      </c>
      <c r="E34" s="4">
        <v>100</v>
      </c>
      <c r="F34" s="13">
        <f t="shared" si="1"/>
        <v>100</v>
      </c>
    </row>
    <row r="35" spans="2:6" ht="65.25" customHeight="1" x14ac:dyDescent="0.25">
      <c r="B35" s="14" t="s">
        <v>89</v>
      </c>
      <c r="C35" s="4" t="s">
        <v>33</v>
      </c>
      <c r="D35" s="4">
        <v>100</v>
      </c>
      <c r="E35" s="4">
        <v>100</v>
      </c>
      <c r="F35" s="13">
        <f t="shared" si="1"/>
        <v>100</v>
      </c>
    </row>
    <row r="36" spans="2:6" ht="65.25" customHeight="1" x14ac:dyDescent="0.25">
      <c r="B36" s="14" t="s">
        <v>90</v>
      </c>
      <c r="C36" s="4" t="s">
        <v>35</v>
      </c>
      <c r="D36" s="4">
        <v>50</v>
      </c>
      <c r="E36" s="4">
        <v>50</v>
      </c>
      <c r="F36" s="13">
        <f t="shared" si="1"/>
        <v>100</v>
      </c>
    </row>
    <row r="37" spans="2:6" ht="81.75" customHeight="1" x14ac:dyDescent="0.25">
      <c r="B37" s="14" t="s">
        <v>91</v>
      </c>
      <c r="C37" s="4" t="s">
        <v>35</v>
      </c>
      <c r="D37" s="4">
        <v>2</v>
      </c>
      <c r="E37" s="4">
        <v>2</v>
      </c>
      <c r="F37" s="13">
        <f t="shared" si="1"/>
        <v>100</v>
      </c>
    </row>
    <row r="38" spans="2:6" ht="66.75" customHeight="1" x14ac:dyDescent="0.25">
      <c r="B38" s="14" t="s">
        <v>92</v>
      </c>
      <c r="C38" s="4" t="s">
        <v>35</v>
      </c>
      <c r="D38" s="4">
        <v>4</v>
      </c>
      <c r="E38" s="4">
        <v>4</v>
      </c>
      <c r="F38" s="13">
        <f t="shared" si="1"/>
        <v>100</v>
      </c>
    </row>
    <row r="39" spans="2:6" ht="34.5" customHeight="1" x14ac:dyDescent="0.25">
      <c r="B39" s="14" t="s">
        <v>93</v>
      </c>
      <c r="C39" s="4" t="s">
        <v>32</v>
      </c>
      <c r="D39" s="4">
        <v>129</v>
      </c>
      <c r="E39" s="4">
        <v>129</v>
      </c>
      <c r="F39" s="13">
        <f t="shared" si="1"/>
        <v>100</v>
      </c>
    </row>
    <row r="40" spans="2:6" ht="66" customHeight="1" x14ac:dyDescent="0.25">
      <c r="B40" s="14" t="s">
        <v>94</v>
      </c>
      <c r="C40" s="4" t="s">
        <v>33</v>
      </c>
      <c r="D40" s="4">
        <v>100</v>
      </c>
      <c r="E40" s="4">
        <v>100</v>
      </c>
      <c r="F40" s="13">
        <f t="shared" si="1"/>
        <v>100</v>
      </c>
    </row>
    <row r="41" spans="2:6" ht="66" customHeight="1" x14ac:dyDescent="0.25">
      <c r="B41" s="14" t="s">
        <v>90</v>
      </c>
      <c r="C41" s="4" t="s">
        <v>35</v>
      </c>
      <c r="D41" s="4">
        <v>50</v>
      </c>
      <c r="E41" s="4">
        <v>50</v>
      </c>
      <c r="F41" s="13">
        <f t="shared" si="1"/>
        <v>100</v>
      </c>
    </row>
    <row r="42" spans="2:6" ht="79.5" customHeight="1" x14ac:dyDescent="0.25">
      <c r="B42" s="14" t="s">
        <v>203</v>
      </c>
      <c r="C42" s="4" t="s">
        <v>35</v>
      </c>
      <c r="D42" s="4">
        <v>2</v>
      </c>
      <c r="E42" s="4">
        <v>2</v>
      </c>
      <c r="F42" s="13">
        <f t="shared" si="1"/>
        <v>100</v>
      </c>
    </row>
    <row r="43" spans="2:6" ht="67.5" customHeight="1" x14ac:dyDescent="0.25">
      <c r="B43" s="14" t="s">
        <v>92</v>
      </c>
      <c r="C43" s="4" t="s">
        <v>35</v>
      </c>
      <c r="D43" s="4">
        <v>4</v>
      </c>
      <c r="E43" s="4">
        <v>4</v>
      </c>
      <c r="F43" s="13">
        <f t="shared" si="1"/>
        <v>100</v>
      </c>
    </row>
    <row r="44" spans="2:6" ht="34.5" customHeight="1" x14ac:dyDescent="0.25">
      <c r="B44" s="14" t="s">
        <v>93</v>
      </c>
      <c r="C44" s="4" t="s">
        <v>32</v>
      </c>
      <c r="D44" s="4">
        <v>129</v>
      </c>
      <c r="E44" s="4">
        <v>130</v>
      </c>
      <c r="F44" s="13">
        <f t="shared" si="1"/>
        <v>100.77519379844961</v>
      </c>
    </row>
    <row r="45" spans="2:6" ht="60.75" customHeight="1" x14ac:dyDescent="0.25">
      <c r="B45" s="14" t="s">
        <v>204</v>
      </c>
      <c r="C45" s="4" t="s">
        <v>33</v>
      </c>
      <c r="D45" s="4">
        <v>100</v>
      </c>
      <c r="E45" s="4">
        <v>100</v>
      </c>
      <c r="F45" s="13">
        <f t="shared" si="1"/>
        <v>100</v>
      </c>
    </row>
    <row r="46" spans="2:6" ht="51" customHeight="1" x14ac:dyDescent="0.25">
      <c r="B46" s="14" t="s">
        <v>205</v>
      </c>
      <c r="C46" s="4" t="s">
        <v>35</v>
      </c>
      <c r="D46" s="4">
        <v>1</v>
      </c>
      <c r="E46" s="4">
        <v>1</v>
      </c>
      <c r="F46" s="13">
        <f t="shared" si="1"/>
        <v>100</v>
      </c>
    </row>
    <row r="47" spans="2:6" ht="48.75" customHeight="1" x14ac:dyDescent="0.25">
      <c r="B47" s="14" t="s">
        <v>206</v>
      </c>
      <c r="C47" s="4" t="s">
        <v>35</v>
      </c>
      <c r="D47" s="4">
        <v>60</v>
      </c>
      <c r="E47" s="4">
        <v>60</v>
      </c>
      <c r="F47" s="13">
        <f t="shared" si="1"/>
        <v>100</v>
      </c>
    </row>
    <row r="48" spans="2:6" ht="51.75" customHeight="1" x14ac:dyDescent="0.25">
      <c r="B48" s="14" t="s">
        <v>41</v>
      </c>
      <c r="C48" s="4" t="s">
        <v>33</v>
      </c>
      <c r="D48" s="4">
        <v>79</v>
      </c>
      <c r="E48" s="4">
        <v>77.2</v>
      </c>
      <c r="F48" s="13">
        <f t="shared" si="1"/>
        <v>97.721518987341767</v>
      </c>
    </row>
    <row r="49" spans="2:6" ht="64.5" customHeight="1" x14ac:dyDescent="0.25">
      <c r="B49" s="14" t="s">
        <v>95</v>
      </c>
      <c r="C49" s="4" t="s">
        <v>33</v>
      </c>
      <c r="D49" s="4">
        <v>3</v>
      </c>
      <c r="E49" s="4">
        <v>3</v>
      </c>
      <c r="F49" s="13">
        <f t="shared" si="1"/>
        <v>100</v>
      </c>
    </row>
    <row r="50" spans="2:6" ht="50.25" customHeight="1" x14ac:dyDescent="0.25">
      <c r="B50" s="14" t="s">
        <v>96</v>
      </c>
      <c r="C50" s="4" t="s">
        <v>33</v>
      </c>
      <c r="D50" s="4">
        <v>100</v>
      </c>
      <c r="E50" s="4">
        <v>100</v>
      </c>
      <c r="F50" s="13">
        <f t="shared" si="1"/>
        <v>100</v>
      </c>
    </row>
    <row r="51" spans="2:6" ht="36" customHeight="1" x14ac:dyDescent="0.25">
      <c r="B51" s="14" t="s">
        <v>207</v>
      </c>
      <c r="C51" s="4" t="s">
        <v>32</v>
      </c>
      <c r="D51" s="4">
        <v>138</v>
      </c>
      <c r="E51" s="4">
        <v>140</v>
      </c>
      <c r="F51" s="13">
        <f t="shared" si="1"/>
        <v>101.44927536231884</v>
      </c>
    </row>
    <row r="52" spans="2:6" ht="45" customHeight="1" x14ac:dyDescent="0.25">
      <c r="B52" s="14" t="s">
        <v>208</v>
      </c>
      <c r="C52" s="4" t="s">
        <v>32</v>
      </c>
      <c r="D52" s="4">
        <v>364</v>
      </c>
      <c r="E52" s="4">
        <v>364</v>
      </c>
      <c r="F52" s="13">
        <f t="shared" si="1"/>
        <v>100</v>
      </c>
    </row>
    <row r="53" spans="2:6" ht="48" customHeight="1" x14ac:dyDescent="0.25">
      <c r="B53" s="14" t="s">
        <v>129</v>
      </c>
      <c r="C53" s="4" t="s">
        <v>32</v>
      </c>
      <c r="D53" s="4">
        <v>318</v>
      </c>
      <c r="E53" s="4">
        <v>318</v>
      </c>
      <c r="F53" s="13">
        <f t="shared" si="1"/>
        <v>100</v>
      </c>
    </row>
    <row r="54" spans="2:6" ht="48.75" customHeight="1" x14ac:dyDescent="0.25">
      <c r="B54" s="14" t="s">
        <v>42</v>
      </c>
      <c r="C54" s="4" t="s">
        <v>33</v>
      </c>
      <c r="D54" s="4">
        <v>90</v>
      </c>
      <c r="E54" s="4">
        <v>90</v>
      </c>
      <c r="F54" s="13">
        <f t="shared" si="1"/>
        <v>100</v>
      </c>
    </row>
    <row r="55" spans="2:6" ht="48" customHeight="1" x14ac:dyDescent="0.25">
      <c r="B55" s="14" t="s">
        <v>43</v>
      </c>
      <c r="C55" s="4" t="s">
        <v>33</v>
      </c>
      <c r="D55" s="4">
        <v>30</v>
      </c>
      <c r="E55" s="4">
        <v>30</v>
      </c>
      <c r="F55" s="13">
        <f t="shared" si="1"/>
        <v>100</v>
      </c>
    </row>
    <row r="56" spans="2:6" ht="48" customHeight="1" x14ac:dyDescent="0.25">
      <c r="B56" s="14" t="s">
        <v>97</v>
      </c>
      <c r="C56" s="4" t="s">
        <v>33</v>
      </c>
      <c r="D56" s="4">
        <v>50</v>
      </c>
      <c r="E56" s="4">
        <v>51</v>
      </c>
      <c r="F56" s="13">
        <f t="shared" si="1"/>
        <v>102</v>
      </c>
    </row>
    <row r="57" spans="2:6" ht="93" customHeight="1" x14ac:dyDescent="0.25">
      <c r="B57" s="14" t="s">
        <v>209</v>
      </c>
      <c r="C57" s="4" t="s">
        <v>33</v>
      </c>
      <c r="D57" s="4">
        <v>100</v>
      </c>
      <c r="E57" s="4">
        <v>100</v>
      </c>
      <c r="F57" s="13">
        <f t="shared" si="1"/>
        <v>100</v>
      </c>
    </row>
    <row r="58" spans="2:6" ht="47.25" customHeight="1" x14ac:dyDescent="0.25">
      <c r="B58" s="14" t="s">
        <v>210</v>
      </c>
      <c r="C58" s="4" t="s">
        <v>33</v>
      </c>
      <c r="D58" s="4">
        <v>100</v>
      </c>
      <c r="E58" s="4">
        <v>100</v>
      </c>
      <c r="F58" s="13">
        <f t="shared" si="1"/>
        <v>100</v>
      </c>
    </row>
    <row r="59" spans="2:6" ht="50.25" customHeight="1" x14ac:dyDescent="0.25">
      <c r="B59" s="14" t="s">
        <v>98</v>
      </c>
      <c r="C59" s="4" t="s">
        <v>33</v>
      </c>
      <c r="D59" s="4">
        <v>100</v>
      </c>
      <c r="E59" s="4">
        <v>100</v>
      </c>
      <c r="F59" s="13">
        <f t="shared" si="1"/>
        <v>100</v>
      </c>
    </row>
    <row r="60" spans="2:6" ht="48.75" customHeight="1" x14ac:dyDescent="0.25">
      <c r="B60" s="14" t="s">
        <v>44</v>
      </c>
      <c r="C60" s="4" t="s">
        <v>33</v>
      </c>
      <c r="D60" s="4">
        <v>1.5</v>
      </c>
      <c r="E60" s="4">
        <v>1.6</v>
      </c>
      <c r="F60" s="13">
        <f t="shared" si="1"/>
        <v>106.66666666666667</v>
      </c>
    </row>
    <row r="61" spans="2:6" ht="48.75" customHeight="1" x14ac:dyDescent="0.25">
      <c r="B61" s="14" t="s">
        <v>211</v>
      </c>
      <c r="C61" s="4" t="s">
        <v>33</v>
      </c>
      <c r="D61" s="4">
        <v>100</v>
      </c>
      <c r="E61" s="4">
        <v>100</v>
      </c>
      <c r="F61" s="13">
        <f t="shared" si="1"/>
        <v>100</v>
      </c>
    </row>
    <row r="62" spans="2:6" ht="62.25" customHeight="1" x14ac:dyDescent="0.25">
      <c r="B62" s="14" t="s">
        <v>212</v>
      </c>
      <c r="C62" s="4" t="s">
        <v>33</v>
      </c>
      <c r="D62" s="4">
        <v>16.7</v>
      </c>
      <c r="E62" s="4">
        <v>25</v>
      </c>
      <c r="F62" s="13">
        <f t="shared" si="1"/>
        <v>149.70059880239521</v>
      </c>
    </row>
    <row r="63" spans="2:6" ht="62.25" customHeight="1" x14ac:dyDescent="0.25">
      <c r="B63" s="14" t="s">
        <v>213</v>
      </c>
      <c r="C63" s="4" t="s">
        <v>33</v>
      </c>
      <c r="D63" s="4">
        <v>25</v>
      </c>
      <c r="E63" s="4">
        <v>25</v>
      </c>
      <c r="F63" s="13">
        <f t="shared" si="1"/>
        <v>100</v>
      </c>
    </row>
    <row r="64" spans="2:6" ht="37.5" customHeight="1" x14ac:dyDescent="0.25">
      <c r="B64" s="14" t="s">
        <v>99</v>
      </c>
      <c r="C64" s="4" t="s">
        <v>35</v>
      </c>
      <c r="D64" s="4">
        <v>12</v>
      </c>
      <c r="E64" s="4">
        <v>12</v>
      </c>
      <c r="F64" s="13">
        <f t="shared" si="1"/>
        <v>100</v>
      </c>
    </row>
    <row r="65" spans="2:6" ht="44.25" customHeight="1" x14ac:dyDescent="0.25">
      <c r="B65" s="14" t="s">
        <v>130</v>
      </c>
      <c r="C65" s="4" t="s">
        <v>33</v>
      </c>
      <c r="D65" s="4">
        <v>100</v>
      </c>
      <c r="E65" s="4">
        <v>100</v>
      </c>
      <c r="F65" s="13">
        <f t="shared" si="1"/>
        <v>100</v>
      </c>
    </row>
    <row r="66" spans="2:6" ht="44.25" customHeight="1" x14ac:dyDescent="0.25">
      <c r="B66" s="14" t="s">
        <v>214</v>
      </c>
      <c r="C66" s="4" t="s">
        <v>33</v>
      </c>
      <c r="D66" s="4">
        <v>8</v>
      </c>
      <c r="E66" s="4">
        <v>8</v>
      </c>
      <c r="F66" s="13">
        <f t="shared" si="1"/>
        <v>100</v>
      </c>
    </row>
    <row r="67" spans="2:6" ht="44.25" customHeight="1" x14ac:dyDescent="0.25">
      <c r="B67" s="14" t="s">
        <v>215</v>
      </c>
      <c r="C67" s="4" t="s">
        <v>33</v>
      </c>
      <c r="D67" s="4">
        <v>85</v>
      </c>
      <c r="E67" s="4">
        <v>85</v>
      </c>
      <c r="F67" s="13">
        <f t="shared" si="1"/>
        <v>100</v>
      </c>
    </row>
    <row r="68" spans="2:6" ht="34.5" customHeight="1" x14ac:dyDescent="0.25">
      <c r="B68" s="14" t="s">
        <v>45</v>
      </c>
      <c r="C68" s="4" t="s">
        <v>33</v>
      </c>
      <c r="D68" s="4">
        <v>14</v>
      </c>
      <c r="E68" s="4">
        <v>12</v>
      </c>
      <c r="F68" s="13">
        <f t="shared" si="1"/>
        <v>85.714285714285708</v>
      </c>
    </row>
    <row r="69" spans="2:6" ht="48.75" customHeight="1" x14ac:dyDescent="0.25">
      <c r="B69" s="14" t="s">
        <v>46</v>
      </c>
      <c r="C69" s="4" t="s">
        <v>33</v>
      </c>
      <c r="D69" s="4">
        <v>90</v>
      </c>
      <c r="E69" s="4">
        <v>90</v>
      </c>
      <c r="F69" s="13">
        <f t="shared" si="1"/>
        <v>100</v>
      </c>
    </row>
    <row r="70" spans="2:6" ht="30" customHeight="1" x14ac:dyDescent="0.25">
      <c r="B70" s="33" t="s">
        <v>135</v>
      </c>
      <c r="C70" s="33"/>
      <c r="D70" s="33"/>
      <c r="E70" s="33"/>
      <c r="F70" s="33"/>
    </row>
    <row r="71" spans="2:6" ht="45.75" customHeight="1" x14ac:dyDescent="0.25">
      <c r="B71" s="14" t="s">
        <v>121</v>
      </c>
      <c r="C71" s="4" t="s">
        <v>33</v>
      </c>
      <c r="D71" s="4" t="s">
        <v>38</v>
      </c>
      <c r="E71" s="4">
        <v>50</v>
      </c>
      <c r="F71" s="4">
        <v>100</v>
      </c>
    </row>
    <row r="72" spans="2:6" ht="45.75" customHeight="1" x14ac:dyDescent="0.25">
      <c r="B72" s="14" t="s">
        <v>253</v>
      </c>
      <c r="C72" s="4" t="s">
        <v>35</v>
      </c>
      <c r="D72" s="4" t="s">
        <v>254</v>
      </c>
      <c r="E72" s="4">
        <v>13</v>
      </c>
      <c r="F72" s="4">
        <v>100</v>
      </c>
    </row>
    <row r="73" spans="2:6" ht="62.25" customHeight="1" x14ac:dyDescent="0.25">
      <c r="B73" s="14" t="s">
        <v>257</v>
      </c>
      <c r="C73" s="4" t="s">
        <v>33</v>
      </c>
      <c r="D73" s="4">
        <v>2.9</v>
      </c>
      <c r="E73" s="4">
        <v>3.3</v>
      </c>
      <c r="F73" s="4">
        <v>113.8</v>
      </c>
    </row>
    <row r="74" spans="2:6" ht="48" customHeight="1" x14ac:dyDescent="0.25">
      <c r="B74" s="14" t="s">
        <v>47</v>
      </c>
      <c r="C74" s="4" t="s">
        <v>33</v>
      </c>
      <c r="D74" s="4" t="s">
        <v>255</v>
      </c>
      <c r="E74" s="4">
        <v>14.1</v>
      </c>
      <c r="F74" s="4">
        <v>97</v>
      </c>
    </row>
    <row r="75" spans="2:6" ht="33" customHeight="1" x14ac:dyDescent="0.25">
      <c r="B75" s="14" t="s">
        <v>256</v>
      </c>
      <c r="C75" s="4" t="s">
        <v>33</v>
      </c>
      <c r="D75" s="4">
        <v>17.3</v>
      </c>
      <c r="E75" s="4">
        <v>20.6</v>
      </c>
      <c r="F75" s="4">
        <v>119.1</v>
      </c>
    </row>
    <row r="76" spans="2:6" ht="48" customHeight="1" x14ac:dyDescent="0.25">
      <c r="B76" s="2" t="s">
        <v>48</v>
      </c>
      <c r="C76" s="4" t="s">
        <v>33</v>
      </c>
      <c r="D76" s="4" t="s">
        <v>122</v>
      </c>
      <c r="E76" s="4">
        <v>70</v>
      </c>
      <c r="F76" s="4">
        <v>100</v>
      </c>
    </row>
    <row r="77" spans="2:6" ht="30" customHeight="1" x14ac:dyDescent="0.25">
      <c r="B77" s="33" t="s">
        <v>136</v>
      </c>
      <c r="C77" s="33"/>
      <c r="D77" s="33"/>
      <c r="E77" s="33"/>
      <c r="F77" s="33"/>
    </row>
    <row r="78" spans="2:6" ht="63" customHeight="1" x14ac:dyDescent="0.25">
      <c r="B78" s="2" t="s">
        <v>183</v>
      </c>
      <c r="C78" s="4" t="s">
        <v>52</v>
      </c>
      <c r="D78" s="4">
        <v>18</v>
      </c>
      <c r="E78" s="4">
        <v>15</v>
      </c>
      <c r="F78" s="13">
        <f>E78/D78*100</f>
        <v>83.333333333333343</v>
      </c>
    </row>
    <row r="79" spans="2:6" ht="31.5" customHeight="1" x14ac:dyDescent="0.25">
      <c r="B79" s="2" t="s">
        <v>184</v>
      </c>
      <c r="C79" s="4" t="s">
        <v>32</v>
      </c>
      <c r="D79" s="4">
        <v>1</v>
      </c>
      <c r="E79" s="4">
        <v>1</v>
      </c>
      <c r="F79" s="13">
        <f>E79/D79*100</f>
        <v>100</v>
      </c>
    </row>
    <row r="80" spans="2:6" ht="129.75" customHeight="1" x14ac:dyDescent="0.25">
      <c r="B80" s="2" t="s">
        <v>119</v>
      </c>
      <c r="C80" s="4" t="s">
        <v>35</v>
      </c>
      <c r="D80" s="4">
        <v>1</v>
      </c>
      <c r="E80" s="4">
        <v>1</v>
      </c>
      <c r="F80" s="13">
        <f>E80/D80*100</f>
        <v>100</v>
      </c>
    </row>
    <row r="81" spans="2:6" ht="78" customHeight="1" x14ac:dyDescent="0.25">
      <c r="B81" s="2" t="s">
        <v>185</v>
      </c>
      <c r="C81" s="4" t="s">
        <v>33</v>
      </c>
      <c r="D81" s="4">
        <v>100</v>
      </c>
      <c r="E81" s="4">
        <v>100</v>
      </c>
      <c r="F81" s="13">
        <f t="shared" ref="F81:F83" si="2">E81/D81*100</f>
        <v>100</v>
      </c>
    </row>
    <row r="82" spans="2:6" ht="81" customHeight="1" x14ac:dyDescent="0.25">
      <c r="B82" s="2" t="s">
        <v>186</v>
      </c>
      <c r="C82" s="4" t="s">
        <v>33</v>
      </c>
      <c r="D82" s="4">
        <v>100</v>
      </c>
      <c r="E82" s="4">
        <v>100</v>
      </c>
      <c r="F82" s="13">
        <f t="shared" si="2"/>
        <v>100</v>
      </c>
    </row>
    <row r="83" spans="2:6" ht="30" customHeight="1" x14ac:dyDescent="0.25">
      <c r="B83" s="2" t="s">
        <v>187</v>
      </c>
      <c r="C83" s="4" t="s">
        <v>35</v>
      </c>
      <c r="D83" s="4">
        <v>1</v>
      </c>
      <c r="E83" s="4">
        <v>1</v>
      </c>
      <c r="F83" s="13">
        <f t="shared" si="2"/>
        <v>100</v>
      </c>
    </row>
    <row r="84" spans="2:6" ht="31.5" customHeight="1" x14ac:dyDescent="0.25">
      <c r="B84" s="33" t="s">
        <v>137</v>
      </c>
      <c r="C84" s="33"/>
      <c r="D84" s="33"/>
      <c r="E84" s="33"/>
      <c r="F84" s="33"/>
    </row>
    <row r="85" spans="2:6" ht="45.75" customHeight="1" x14ac:dyDescent="0.25">
      <c r="B85" s="15" t="s">
        <v>56</v>
      </c>
      <c r="C85" s="4" t="s">
        <v>53</v>
      </c>
      <c r="D85" s="4">
        <v>74</v>
      </c>
      <c r="E85" s="4">
        <v>82</v>
      </c>
      <c r="F85" s="13">
        <f t="shared" ref="F85:F92" si="3">E85/D85*100</f>
        <v>110.81081081081081</v>
      </c>
    </row>
    <row r="86" spans="2:6" ht="81.75" customHeight="1" x14ac:dyDescent="0.25">
      <c r="B86" s="15" t="s">
        <v>233</v>
      </c>
      <c r="C86" s="4" t="s">
        <v>53</v>
      </c>
      <c r="D86" s="4">
        <v>4</v>
      </c>
      <c r="E86" s="4">
        <v>4</v>
      </c>
      <c r="F86" s="13">
        <f t="shared" si="3"/>
        <v>100</v>
      </c>
    </row>
    <row r="87" spans="2:6" ht="48" customHeight="1" x14ac:dyDescent="0.25">
      <c r="B87" s="15" t="s">
        <v>131</v>
      </c>
      <c r="C87" s="4" t="s">
        <v>53</v>
      </c>
      <c r="D87" s="4">
        <v>2</v>
      </c>
      <c r="E87" s="4">
        <v>5</v>
      </c>
      <c r="F87" s="13">
        <f t="shared" si="3"/>
        <v>250</v>
      </c>
    </row>
    <row r="88" spans="2:6" ht="30.75" customHeight="1" x14ac:dyDescent="0.25">
      <c r="B88" s="12" t="s">
        <v>57</v>
      </c>
      <c r="C88" s="4" t="s">
        <v>53</v>
      </c>
      <c r="D88" s="4">
        <v>10</v>
      </c>
      <c r="E88" s="4">
        <v>10</v>
      </c>
      <c r="F88" s="13">
        <f t="shared" si="3"/>
        <v>100</v>
      </c>
    </row>
    <row r="89" spans="2:6" ht="52.5" customHeight="1" x14ac:dyDescent="0.25">
      <c r="B89" s="12" t="s">
        <v>230</v>
      </c>
      <c r="C89" s="4" t="s">
        <v>33</v>
      </c>
      <c r="D89" s="4">
        <v>100</v>
      </c>
      <c r="E89" s="4">
        <v>100</v>
      </c>
      <c r="F89" s="13">
        <f t="shared" si="3"/>
        <v>100</v>
      </c>
    </row>
    <row r="90" spans="2:6" ht="99" customHeight="1" x14ac:dyDescent="0.25">
      <c r="B90" s="12" t="s">
        <v>106</v>
      </c>
      <c r="C90" s="4" t="s">
        <v>53</v>
      </c>
      <c r="D90" s="4">
        <v>23</v>
      </c>
      <c r="E90" s="4">
        <v>23</v>
      </c>
      <c r="F90" s="13">
        <f t="shared" si="3"/>
        <v>100</v>
      </c>
    </row>
    <row r="91" spans="2:6" ht="36" customHeight="1" x14ac:dyDescent="0.25">
      <c r="B91" s="12" t="s">
        <v>231</v>
      </c>
      <c r="C91" s="4" t="s">
        <v>232</v>
      </c>
      <c r="D91" s="4">
        <v>1436.17</v>
      </c>
      <c r="E91" s="4">
        <v>2573.94</v>
      </c>
      <c r="F91" s="13">
        <f t="shared" si="3"/>
        <v>179.22251544037263</v>
      </c>
    </row>
    <row r="92" spans="2:6" ht="33" customHeight="1" x14ac:dyDescent="0.25">
      <c r="B92" s="12" t="s">
        <v>234</v>
      </c>
      <c r="C92" s="4" t="s">
        <v>53</v>
      </c>
      <c r="D92" s="4">
        <v>1</v>
      </c>
      <c r="E92" s="4">
        <v>1</v>
      </c>
      <c r="F92" s="13">
        <f t="shared" si="3"/>
        <v>100</v>
      </c>
    </row>
    <row r="93" spans="2:6" ht="33" customHeight="1" x14ac:dyDescent="0.25">
      <c r="B93" s="33" t="s">
        <v>138</v>
      </c>
      <c r="C93" s="33"/>
      <c r="D93" s="33"/>
      <c r="E93" s="33"/>
      <c r="F93" s="33"/>
    </row>
    <row r="94" spans="2:6" ht="63.75" customHeight="1" x14ac:dyDescent="0.25">
      <c r="B94" s="2" t="s">
        <v>152</v>
      </c>
      <c r="C94" s="4" t="s">
        <v>33</v>
      </c>
      <c r="D94" s="4">
        <v>120</v>
      </c>
      <c r="E94" s="4">
        <v>135.77000000000001</v>
      </c>
      <c r="F94" s="13">
        <f>E94/D94*100</f>
        <v>113.14166666666668</v>
      </c>
    </row>
    <row r="95" spans="2:6" ht="29.25" customHeight="1" x14ac:dyDescent="0.25">
      <c r="B95" s="2" t="s">
        <v>153</v>
      </c>
      <c r="C95" s="4" t="s">
        <v>33</v>
      </c>
      <c r="D95" s="4">
        <v>120</v>
      </c>
      <c r="E95" s="4">
        <v>117.54</v>
      </c>
      <c r="F95" s="13">
        <f t="shared" ref="F95:F105" si="4">E95/D95*100</f>
        <v>97.95</v>
      </c>
    </row>
    <row r="96" spans="2:6" ht="30.75" customHeight="1" x14ac:dyDescent="0.25">
      <c r="B96" s="2" t="s">
        <v>154</v>
      </c>
      <c r="C96" s="4" t="s">
        <v>33</v>
      </c>
      <c r="D96" s="4">
        <v>120</v>
      </c>
      <c r="E96" s="4">
        <v>127.33</v>
      </c>
      <c r="F96" s="13">
        <f t="shared" si="4"/>
        <v>106.10833333333333</v>
      </c>
    </row>
    <row r="97" spans="2:6" ht="94.5" customHeight="1" x14ac:dyDescent="0.25">
      <c r="B97" s="2" t="s">
        <v>155</v>
      </c>
      <c r="C97" s="4" t="s">
        <v>33</v>
      </c>
      <c r="D97" s="4">
        <v>7</v>
      </c>
      <c r="E97" s="4">
        <v>9.7200000000000006</v>
      </c>
      <c r="F97" s="13">
        <f t="shared" si="4"/>
        <v>138.85714285714286</v>
      </c>
    </row>
    <row r="98" spans="2:6" ht="45" customHeight="1" x14ac:dyDescent="0.25">
      <c r="B98" s="2" t="s">
        <v>58</v>
      </c>
      <c r="C98" s="4" t="s">
        <v>33</v>
      </c>
      <c r="D98" s="4">
        <v>85.5</v>
      </c>
      <c r="E98" s="4">
        <v>85.5</v>
      </c>
      <c r="F98" s="13">
        <f t="shared" si="4"/>
        <v>100</v>
      </c>
    </row>
    <row r="99" spans="2:6" ht="33.75" customHeight="1" x14ac:dyDescent="0.25">
      <c r="B99" s="2" t="s">
        <v>156</v>
      </c>
      <c r="C99" s="4" t="s">
        <v>157</v>
      </c>
      <c r="D99" s="4" t="s">
        <v>158</v>
      </c>
      <c r="E99" s="4">
        <v>32</v>
      </c>
      <c r="F99" s="13">
        <v>128</v>
      </c>
    </row>
    <row r="100" spans="2:6" ht="47.25" customHeight="1" x14ac:dyDescent="0.25">
      <c r="B100" s="2" t="s">
        <v>159</v>
      </c>
      <c r="C100" s="4" t="s">
        <v>157</v>
      </c>
      <c r="D100" s="4" t="s">
        <v>40</v>
      </c>
      <c r="E100" s="4">
        <v>1</v>
      </c>
      <c r="F100" s="13">
        <v>100</v>
      </c>
    </row>
    <row r="101" spans="2:6" ht="34.5" customHeight="1" x14ac:dyDescent="0.25">
      <c r="B101" s="2" t="s">
        <v>160</v>
      </c>
      <c r="C101" s="4" t="s">
        <v>32</v>
      </c>
      <c r="D101" s="4">
        <v>1</v>
      </c>
      <c r="E101" s="4">
        <v>1</v>
      </c>
      <c r="F101" s="13">
        <v>100</v>
      </c>
    </row>
    <row r="102" spans="2:6" ht="33" customHeight="1" x14ac:dyDescent="0.25">
      <c r="B102" s="2" t="s">
        <v>161</v>
      </c>
      <c r="C102" s="4" t="s">
        <v>35</v>
      </c>
      <c r="D102" s="4">
        <v>1</v>
      </c>
      <c r="E102" s="4">
        <v>1</v>
      </c>
      <c r="F102" s="13">
        <v>100</v>
      </c>
    </row>
    <row r="103" spans="2:6" ht="32.25" customHeight="1" x14ac:dyDescent="0.25">
      <c r="B103" s="2" t="s">
        <v>162</v>
      </c>
      <c r="C103" s="4" t="s">
        <v>163</v>
      </c>
      <c r="D103" s="4" t="s">
        <v>164</v>
      </c>
      <c r="E103" s="4">
        <v>13</v>
      </c>
      <c r="F103" s="13">
        <v>108.3</v>
      </c>
    </row>
    <row r="104" spans="2:6" ht="80.25" customHeight="1" x14ac:dyDescent="0.25">
      <c r="B104" s="2" t="s">
        <v>165</v>
      </c>
      <c r="C104" s="4" t="s">
        <v>33</v>
      </c>
      <c r="D104" s="4">
        <v>63.2</v>
      </c>
      <c r="E104" s="4">
        <v>63.2</v>
      </c>
      <c r="F104" s="13">
        <f t="shared" si="4"/>
        <v>100</v>
      </c>
    </row>
    <row r="105" spans="2:6" ht="21" customHeight="1" x14ac:dyDescent="0.25">
      <c r="B105" s="2" t="s">
        <v>59</v>
      </c>
      <c r="C105" s="4" t="s">
        <v>60</v>
      </c>
      <c r="D105" s="4">
        <v>51</v>
      </c>
      <c r="E105" s="4">
        <v>51</v>
      </c>
      <c r="F105" s="13">
        <f t="shared" si="4"/>
        <v>100</v>
      </c>
    </row>
    <row r="106" spans="2:6" ht="20.25" customHeight="1" x14ac:dyDescent="0.25">
      <c r="B106" s="2" t="s">
        <v>166</v>
      </c>
      <c r="C106" s="4" t="s">
        <v>33</v>
      </c>
      <c r="D106" s="4" t="s">
        <v>167</v>
      </c>
      <c r="E106" s="4">
        <v>95</v>
      </c>
      <c r="F106" s="13">
        <v>100</v>
      </c>
    </row>
    <row r="107" spans="2:6" ht="63" customHeight="1" x14ac:dyDescent="0.25">
      <c r="B107" s="2" t="s">
        <v>168</v>
      </c>
      <c r="C107" s="4" t="s">
        <v>33</v>
      </c>
      <c r="D107" s="4">
        <v>85</v>
      </c>
      <c r="E107" s="4">
        <v>87.1</v>
      </c>
      <c r="F107" s="13">
        <v>102.5</v>
      </c>
    </row>
    <row r="108" spans="2:6" ht="31.5" customHeight="1" x14ac:dyDescent="0.25">
      <c r="B108" s="33" t="s">
        <v>139</v>
      </c>
      <c r="C108" s="33"/>
      <c r="D108" s="33"/>
      <c r="E108" s="33"/>
      <c r="F108" s="33"/>
    </row>
    <row r="109" spans="2:6" ht="46.5" customHeight="1" x14ac:dyDescent="0.25">
      <c r="B109" s="2" t="s">
        <v>62</v>
      </c>
      <c r="C109" s="4" t="s">
        <v>33</v>
      </c>
      <c r="D109" s="4">
        <v>54.5</v>
      </c>
      <c r="E109" s="4">
        <v>54.5</v>
      </c>
      <c r="F109" s="13">
        <f>E109/D109*100</f>
        <v>100</v>
      </c>
    </row>
    <row r="110" spans="2:6" ht="49.5" customHeight="1" x14ac:dyDescent="0.25">
      <c r="B110" s="2" t="s">
        <v>63</v>
      </c>
      <c r="C110" s="4" t="s">
        <v>33</v>
      </c>
      <c r="D110" s="4">
        <v>91.5</v>
      </c>
      <c r="E110" s="4">
        <v>92.2</v>
      </c>
      <c r="F110" s="13">
        <f t="shared" ref="F110:F117" si="5">E110/D110*100</f>
        <v>100.76502732240438</v>
      </c>
    </row>
    <row r="111" spans="2:6" ht="60" customHeight="1" x14ac:dyDescent="0.25">
      <c r="B111" s="2" t="s">
        <v>114</v>
      </c>
      <c r="C111" s="4" t="s">
        <v>33</v>
      </c>
      <c r="D111" s="4">
        <v>43.4</v>
      </c>
      <c r="E111" s="4">
        <v>46.5</v>
      </c>
      <c r="F111" s="13">
        <f t="shared" si="5"/>
        <v>107.14285714285714</v>
      </c>
    </row>
    <row r="112" spans="2:6" ht="65.25" customHeight="1" x14ac:dyDescent="0.25">
      <c r="B112" s="2" t="s">
        <v>64</v>
      </c>
      <c r="C112" s="4" t="s">
        <v>33</v>
      </c>
      <c r="D112" s="4">
        <v>13.4</v>
      </c>
      <c r="E112" s="4">
        <v>20</v>
      </c>
      <c r="F112" s="13">
        <f t="shared" si="5"/>
        <v>149.25373134328356</v>
      </c>
    </row>
    <row r="113" spans="2:6" ht="63" customHeight="1" x14ac:dyDescent="0.25">
      <c r="B113" s="2" t="s">
        <v>65</v>
      </c>
      <c r="C113" s="4" t="s">
        <v>35</v>
      </c>
      <c r="D113" s="4">
        <v>16</v>
      </c>
      <c r="E113" s="4">
        <v>16</v>
      </c>
      <c r="F113" s="13">
        <f t="shared" si="5"/>
        <v>100</v>
      </c>
    </row>
    <row r="114" spans="2:6" ht="21" customHeight="1" x14ac:dyDescent="0.25">
      <c r="B114" s="2" t="s">
        <v>170</v>
      </c>
      <c r="C114" s="4" t="s">
        <v>33</v>
      </c>
      <c r="D114" s="4" t="s">
        <v>38</v>
      </c>
      <c r="E114" s="4">
        <v>54.8</v>
      </c>
      <c r="F114" s="13">
        <v>109.6</v>
      </c>
    </row>
    <row r="115" spans="2:6" ht="95.25" customHeight="1" x14ac:dyDescent="0.25">
      <c r="B115" s="2" t="s">
        <v>66</v>
      </c>
      <c r="C115" s="4" t="s">
        <v>33</v>
      </c>
      <c r="D115" s="4">
        <v>25</v>
      </c>
      <c r="E115" s="4">
        <v>17.8</v>
      </c>
      <c r="F115" s="13">
        <f t="shared" si="5"/>
        <v>71.2</v>
      </c>
    </row>
    <row r="116" spans="2:6" ht="132.75" customHeight="1" x14ac:dyDescent="0.25">
      <c r="B116" s="2" t="s">
        <v>67</v>
      </c>
      <c r="C116" s="4" t="s">
        <v>33</v>
      </c>
      <c r="D116" s="4">
        <v>30</v>
      </c>
      <c r="E116" s="4">
        <v>29.6</v>
      </c>
      <c r="F116" s="13">
        <f t="shared" si="5"/>
        <v>98.666666666666671</v>
      </c>
    </row>
    <row r="117" spans="2:6" ht="48" customHeight="1" x14ac:dyDescent="0.25">
      <c r="B117" s="2" t="s">
        <v>68</v>
      </c>
      <c r="C117" s="4" t="s">
        <v>33</v>
      </c>
      <c r="D117" s="4">
        <v>87</v>
      </c>
      <c r="E117" s="4">
        <v>90.1</v>
      </c>
      <c r="F117" s="13">
        <f t="shared" si="5"/>
        <v>103.56321839080461</v>
      </c>
    </row>
    <row r="118" spans="2:6" ht="33" customHeight="1" x14ac:dyDescent="0.25">
      <c r="B118" s="33" t="s">
        <v>140</v>
      </c>
      <c r="C118" s="33"/>
      <c r="D118" s="33"/>
      <c r="E118" s="33"/>
      <c r="F118" s="33"/>
    </row>
    <row r="119" spans="2:6" ht="32.25" customHeight="1" x14ac:dyDescent="0.25">
      <c r="B119" s="12" t="s">
        <v>245</v>
      </c>
      <c r="C119" s="4" t="s">
        <v>111</v>
      </c>
      <c r="D119" s="4">
        <v>1346.1</v>
      </c>
      <c r="E119" s="4">
        <v>1383.1</v>
      </c>
      <c r="F119" s="4">
        <v>97</v>
      </c>
    </row>
    <row r="120" spans="2:6" ht="45" customHeight="1" x14ac:dyDescent="0.25">
      <c r="B120" s="12" t="s">
        <v>246</v>
      </c>
      <c r="C120" s="4" t="s">
        <v>33</v>
      </c>
      <c r="D120" s="4" t="s">
        <v>113</v>
      </c>
      <c r="E120" s="4">
        <v>8</v>
      </c>
      <c r="F120" s="4">
        <v>100</v>
      </c>
    </row>
    <row r="121" spans="2:6" ht="33.75" customHeight="1" x14ac:dyDescent="0.25">
      <c r="B121" s="12" t="s">
        <v>112</v>
      </c>
      <c r="C121" s="4" t="s">
        <v>35</v>
      </c>
      <c r="D121" s="4" t="s">
        <v>247</v>
      </c>
      <c r="E121" s="4">
        <v>20</v>
      </c>
      <c r="F121" s="13">
        <v>133</v>
      </c>
    </row>
    <row r="122" spans="2:6" ht="36" customHeight="1" x14ac:dyDescent="0.25">
      <c r="B122" s="12" t="s">
        <v>248</v>
      </c>
      <c r="C122" s="4" t="s">
        <v>33</v>
      </c>
      <c r="D122" s="4">
        <v>100</v>
      </c>
      <c r="E122" s="4">
        <v>100</v>
      </c>
      <c r="F122" s="13">
        <v>100</v>
      </c>
    </row>
    <row r="123" spans="2:6" ht="45.75" customHeight="1" x14ac:dyDescent="0.25">
      <c r="B123" s="12" t="s">
        <v>249</v>
      </c>
      <c r="C123" s="4" t="s">
        <v>33</v>
      </c>
      <c r="D123" s="4" t="s">
        <v>113</v>
      </c>
      <c r="E123" s="4">
        <v>8.5</v>
      </c>
      <c r="F123" s="13">
        <v>106</v>
      </c>
    </row>
    <row r="124" spans="2:6" ht="33" customHeight="1" x14ac:dyDescent="0.25">
      <c r="B124" s="12" t="s">
        <v>250</v>
      </c>
      <c r="C124" s="4" t="s">
        <v>33</v>
      </c>
      <c r="D124" s="4" t="s">
        <v>158</v>
      </c>
      <c r="E124" s="4">
        <v>22</v>
      </c>
      <c r="F124" s="13">
        <v>88</v>
      </c>
    </row>
    <row r="125" spans="2:6" ht="62.25" customHeight="1" x14ac:dyDescent="0.25">
      <c r="B125" s="12" t="s">
        <v>251</v>
      </c>
      <c r="C125" s="4" t="s">
        <v>33</v>
      </c>
      <c r="D125" s="4" t="s">
        <v>252</v>
      </c>
      <c r="E125" s="4">
        <v>20</v>
      </c>
      <c r="F125" s="13">
        <v>100</v>
      </c>
    </row>
    <row r="126" spans="2:6" ht="20.25" customHeight="1" x14ac:dyDescent="0.25">
      <c r="B126" s="33" t="s">
        <v>141</v>
      </c>
      <c r="C126" s="33"/>
      <c r="D126" s="33"/>
      <c r="E126" s="33"/>
      <c r="F126" s="33"/>
    </row>
    <row r="127" spans="2:6" ht="48.75" customHeight="1" x14ac:dyDescent="0.25">
      <c r="B127" s="2" t="s">
        <v>258</v>
      </c>
      <c r="C127" s="4" t="s">
        <v>33</v>
      </c>
      <c r="D127" s="4">
        <v>101</v>
      </c>
      <c r="E127" s="4">
        <v>107.7</v>
      </c>
      <c r="F127" s="13">
        <f t="shared" ref="F127:F135" si="6">E127/D127*100</f>
        <v>106.63366336633663</v>
      </c>
    </row>
    <row r="128" spans="2:6" ht="48.75" customHeight="1" x14ac:dyDescent="0.25">
      <c r="B128" s="2" t="s">
        <v>259</v>
      </c>
      <c r="C128" s="4" t="s">
        <v>35</v>
      </c>
      <c r="D128" s="4">
        <v>4</v>
      </c>
      <c r="E128" s="4">
        <v>4</v>
      </c>
      <c r="F128" s="4">
        <f t="shared" si="6"/>
        <v>100</v>
      </c>
    </row>
    <row r="129" spans="2:6" ht="45" customHeight="1" x14ac:dyDescent="0.25">
      <c r="B129" s="2" t="s">
        <v>260</v>
      </c>
      <c r="C129" s="4" t="s">
        <v>32</v>
      </c>
      <c r="D129" s="4">
        <v>50</v>
      </c>
      <c r="E129" s="4">
        <v>106</v>
      </c>
      <c r="F129" s="4">
        <f t="shared" si="6"/>
        <v>212</v>
      </c>
    </row>
    <row r="130" spans="2:6" ht="33" customHeight="1" x14ac:dyDescent="0.25">
      <c r="B130" s="2" t="s">
        <v>261</v>
      </c>
      <c r="C130" s="4" t="s">
        <v>175</v>
      </c>
      <c r="D130" s="4" t="s">
        <v>176</v>
      </c>
      <c r="E130" s="4" t="s">
        <v>176</v>
      </c>
      <c r="F130" s="4">
        <v>100</v>
      </c>
    </row>
    <row r="131" spans="2:6" ht="33" customHeight="1" x14ac:dyDescent="0.25">
      <c r="B131" s="2" t="s">
        <v>262</v>
      </c>
      <c r="C131" s="4" t="s">
        <v>263</v>
      </c>
      <c r="D131" s="4">
        <v>5</v>
      </c>
      <c r="E131" s="4">
        <v>5</v>
      </c>
      <c r="F131" s="4">
        <f t="shared" si="6"/>
        <v>100</v>
      </c>
    </row>
    <row r="132" spans="2:6" ht="36" customHeight="1" x14ac:dyDescent="0.25">
      <c r="B132" s="2" t="s">
        <v>264</v>
      </c>
      <c r="C132" s="4" t="s">
        <v>35</v>
      </c>
      <c r="D132" s="4">
        <v>6</v>
      </c>
      <c r="E132" s="4">
        <v>6</v>
      </c>
      <c r="F132" s="13">
        <f t="shared" si="6"/>
        <v>100</v>
      </c>
    </row>
    <row r="133" spans="2:6" ht="33.75" customHeight="1" x14ac:dyDescent="0.25">
      <c r="B133" s="2" t="s">
        <v>265</v>
      </c>
      <c r="C133" s="4" t="s">
        <v>35</v>
      </c>
      <c r="D133" s="4">
        <v>4</v>
      </c>
      <c r="E133" s="4">
        <v>6</v>
      </c>
      <c r="F133" s="4">
        <f t="shared" si="6"/>
        <v>150</v>
      </c>
    </row>
    <row r="134" spans="2:6" ht="34.5" customHeight="1" x14ac:dyDescent="0.25">
      <c r="B134" s="2" t="s">
        <v>266</v>
      </c>
      <c r="C134" s="4" t="s">
        <v>35</v>
      </c>
      <c r="D134" s="4">
        <v>2</v>
      </c>
      <c r="E134" s="4">
        <v>0</v>
      </c>
      <c r="F134" s="4">
        <f t="shared" si="6"/>
        <v>0</v>
      </c>
    </row>
    <row r="135" spans="2:6" ht="48.75" customHeight="1" x14ac:dyDescent="0.25">
      <c r="B135" s="2" t="s">
        <v>267</v>
      </c>
      <c r="C135" s="4" t="s">
        <v>35</v>
      </c>
      <c r="D135" s="4">
        <v>3</v>
      </c>
      <c r="E135" s="4">
        <v>3</v>
      </c>
      <c r="F135" s="4">
        <f t="shared" si="6"/>
        <v>100</v>
      </c>
    </row>
    <row r="136" spans="2:6" ht="19.5" customHeight="1" x14ac:dyDescent="0.25">
      <c r="B136" s="33" t="s">
        <v>142</v>
      </c>
      <c r="C136" s="33"/>
      <c r="D136" s="33"/>
      <c r="E136" s="33"/>
      <c r="F136" s="33"/>
    </row>
    <row r="137" spans="2:6" ht="31.5" customHeight="1" x14ac:dyDescent="0.25">
      <c r="B137" s="14" t="s">
        <v>124</v>
      </c>
      <c r="C137" s="4" t="s">
        <v>52</v>
      </c>
      <c r="D137" s="4">
        <v>2</v>
      </c>
      <c r="E137" s="4">
        <v>2</v>
      </c>
      <c r="F137" s="4">
        <f t="shared" ref="F137:F144" si="7">E137/D137*100</f>
        <v>100</v>
      </c>
    </row>
    <row r="138" spans="2:6" ht="45.75" customHeight="1" x14ac:dyDescent="0.25">
      <c r="B138" s="14" t="s">
        <v>268</v>
      </c>
      <c r="C138" s="4" t="s">
        <v>125</v>
      </c>
      <c r="D138" s="4">
        <v>84</v>
      </c>
      <c r="E138" s="4">
        <v>84</v>
      </c>
      <c r="F138" s="4">
        <f t="shared" si="7"/>
        <v>100</v>
      </c>
    </row>
    <row r="139" spans="2:6" ht="21" customHeight="1" x14ac:dyDescent="0.25">
      <c r="B139" s="14" t="s">
        <v>269</v>
      </c>
      <c r="C139" s="4" t="s">
        <v>270</v>
      </c>
      <c r="D139" s="4">
        <v>303.83999999999997</v>
      </c>
      <c r="E139" s="4">
        <v>303.83999999999997</v>
      </c>
      <c r="F139" s="4">
        <f t="shared" si="7"/>
        <v>100</v>
      </c>
    </row>
    <row r="140" spans="2:6" ht="21" customHeight="1" x14ac:dyDescent="0.25">
      <c r="B140" s="14" t="s">
        <v>271</v>
      </c>
      <c r="C140" s="4" t="s">
        <v>73</v>
      </c>
      <c r="D140" s="4">
        <v>3.6</v>
      </c>
      <c r="E140" s="4">
        <v>3.6</v>
      </c>
      <c r="F140" s="4">
        <f t="shared" si="7"/>
        <v>100</v>
      </c>
    </row>
    <row r="141" spans="2:6" ht="29.25" customHeight="1" x14ac:dyDescent="0.25">
      <c r="B141" s="14" t="s">
        <v>272</v>
      </c>
      <c r="C141" s="4" t="s">
        <v>35</v>
      </c>
      <c r="D141" s="4">
        <v>5</v>
      </c>
      <c r="E141" s="4">
        <v>5</v>
      </c>
      <c r="F141" s="4">
        <f t="shared" si="7"/>
        <v>100</v>
      </c>
    </row>
    <row r="142" spans="2:6" ht="21" customHeight="1" x14ac:dyDescent="0.25">
      <c r="B142" s="12" t="s">
        <v>126</v>
      </c>
      <c r="C142" s="4" t="s">
        <v>273</v>
      </c>
      <c r="D142" s="4">
        <v>2231.6</v>
      </c>
      <c r="E142" s="4">
        <v>2231.6</v>
      </c>
      <c r="F142" s="13">
        <f t="shared" si="7"/>
        <v>100</v>
      </c>
    </row>
    <row r="143" spans="2:6" ht="31.5" customHeight="1" x14ac:dyDescent="0.25">
      <c r="B143" s="12" t="s">
        <v>277</v>
      </c>
      <c r="C143" s="4" t="s">
        <v>35</v>
      </c>
      <c r="D143" s="4">
        <v>1</v>
      </c>
      <c r="E143" s="4">
        <v>1</v>
      </c>
      <c r="F143" s="13">
        <f t="shared" si="7"/>
        <v>100</v>
      </c>
    </row>
    <row r="144" spans="2:6" ht="31.5" customHeight="1" x14ac:dyDescent="0.25">
      <c r="B144" s="12" t="s">
        <v>278</v>
      </c>
      <c r="C144" s="4" t="s">
        <v>35</v>
      </c>
      <c r="D144" s="4">
        <v>1</v>
      </c>
      <c r="E144" s="4">
        <v>1</v>
      </c>
      <c r="F144" s="13">
        <f t="shared" si="7"/>
        <v>100</v>
      </c>
    </row>
    <row r="145" spans="2:6" ht="47.25" customHeight="1" x14ac:dyDescent="0.25">
      <c r="B145" s="12" t="s">
        <v>69</v>
      </c>
      <c r="C145" s="4" t="s">
        <v>35</v>
      </c>
      <c r="D145" s="4">
        <v>1</v>
      </c>
      <c r="E145" s="4">
        <v>1</v>
      </c>
      <c r="F145" s="4">
        <f t="shared" ref="F145:F164" si="8">E145/D145*100</f>
        <v>100</v>
      </c>
    </row>
    <row r="146" spans="2:6" ht="30.75" customHeight="1" x14ac:dyDescent="0.25">
      <c r="B146" s="12" t="s">
        <v>70</v>
      </c>
      <c r="C146" s="4" t="s">
        <v>35</v>
      </c>
      <c r="D146" s="4">
        <v>2</v>
      </c>
      <c r="E146" s="4">
        <v>2</v>
      </c>
      <c r="F146" s="4">
        <f t="shared" si="8"/>
        <v>100</v>
      </c>
    </row>
    <row r="147" spans="2:6" ht="30" customHeight="1" x14ac:dyDescent="0.25">
      <c r="B147" s="12" t="s">
        <v>274</v>
      </c>
      <c r="C147" s="4" t="s">
        <v>275</v>
      </c>
      <c r="D147" s="4" t="s">
        <v>276</v>
      </c>
      <c r="E147" s="4" t="s">
        <v>276</v>
      </c>
      <c r="F147" s="4">
        <v>100</v>
      </c>
    </row>
    <row r="148" spans="2:6" ht="21" customHeight="1" x14ac:dyDescent="0.25">
      <c r="B148" s="12" t="s">
        <v>279</v>
      </c>
      <c r="C148" s="4" t="s">
        <v>35</v>
      </c>
      <c r="D148" s="4">
        <v>2</v>
      </c>
      <c r="E148" s="4">
        <v>2</v>
      </c>
      <c r="F148" s="4">
        <f t="shared" si="8"/>
        <v>100</v>
      </c>
    </row>
    <row r="149" spans="2:6" ht="30.75" customHeight="1" x14ac:dyDescent="0.25">
      <c r="B149" s="12" t="s">
        <v>71</v>
      </c>
      <c r="C149" s="4" t="s">
        <v>35</v>
      </c>
      <c r="D149" s="4">
        <v>3</v>
      </c>
      <c r="E149" s="4">
        <v>3</v>
      </c>
      <c r="F149" s="4">
        <f t="shared" si="8"/>
        <v>100</v>
      </c>
    </row>
    <row r="150" spans="2:6" ht="21" customHeight="1" x14ac:dyDescent="0.25">
      <c r="B150" s="12" t="s">
        <v>115</v>
      </c>
      <c r="C150" s="4" t="s">
        <v>35</v>
      </c>
      <c r="D150" s="4">
        <v>17</v>
      </c>
      <c r="E150" s="4">
        <v>17</v>
      </c>
      <c r="F150" s="4">
        <f t="shared" si="8"/>
        <v>100</v>
      </c>
    </row>
    <row r="151" spans="2:6" ht="46.5" customHeight="1" x14ac:dyDescent="0.25">
      <c r="B151" s="12" t="s">
        <v>280</v>
      </c>
      <c r="C151" s="4" t="s">
        <v>35</v>
      </c>
      <c r="D151" s="4">
        <v>56</v>
      </c>
      <c r="E151" s="4">
        <v>56</v>
      </c>
      <c r="F151" s="4">
        <f t="shared" si="8"/>
        <v>100</v>
      </c>
    </row>
    <row r="152" spans="2:6" ht="36.75" customHeight="1" x14ac:dyDescent="0.25">
      <c r="B152" s="12" t="s">
        <v>281</v>
      </c>
      <c r="C152" s="4" t="s">
        <v>100</v>
      </c>
      <c r="D152" s="4">
        <v>9.6999999999999993</v>
      </c>
      <c r="E152" s="4">
        <v>9.6999999999999993</v>
      </c>
      <c r="F152" s="4">
        <f t="shared" si="8"/>
        <v>100</v>
      </c>
    </row>
    <row r="153" spans="2:6" ht="31.5" customHeight="1" x14ac:dyDescent="0.25">
      <c r="B153" s="12" t="s">
        <v>282</v>
      </c>
      <c r="C153" s="4" t="s">
        <v>100</v>
      </c>
      <c r="D153" s="4">
        <v>9.6999999999999993</v>
      </c>
      <c r="E153" s="4">
        <v>9.6999999999999993</v>
      </c>
      <c r="F153" s="4">
        <f t="shared" si="8"/>
        <v>100</v>
      </c>
    </row>
    <row r="154" spans="2:6" ht="31.5" customHeight="1" x14ac:dyDescent="0.25">
      <c r="B154" s="12" t="s">
        <v>283</v>
      </c>
      <c r="C154" s="4" t="s">
        <v>35</v>
      </c>
      <c r="D154" s="4">
        <v>3</v>
      </c>
      <c r="E154" s="4">
        <v>3</v>
      </c>
      <c r="F154" s="4">
        <f t="shared" si="8"/>
        <v>100</v>
      </c>
    </row>
    <row r="155" spans="2:6" ht="32.25" customHeight="1" x14ac:dyDescent="0.25">
      <c r="B155" s="12" t="s">
        <v>284</v>
      </c>
      <c r="C155" s="4" t="s">
        <v>35</v>
      </c>
      <c r="D155" s="4">
        <v>9</v>
      </c>
      <c r="E155" s="4">
        <v>9</v>
      </c>
      <c r="F155" s="4">
        <f t="shared" si="8"/>
        <v>100</v>
      </c>
    </row>
    <row r="156" spans="2:6" ht="32.25" customHeight="1" x14ac:dyDescent="0.25">
      <c r="B156" s="12" t="s">
        <v>285</v>
      </c>
      <c r="C156" s="4" t="s">
        <v>53</v>
      </c>
      <c r="D156" s="4">
        <v>2</v>
      </c>
      <c r="E156" s="4">
        <v>2</v>
      </c>
      <c r="F156" s="4">
        <f t="shared" si="8"/>
        <v>100</v>
      </c>
    </row>
    <row r="157" spans="2:6" ht="48.75" customHeight="1" x14ac:dyDescent="0.25">
      <c r="B157" s="12" t="s">
        <v>127</v>
      </c>
      <c r="C157" s="4" t="s">
        <v>33</v>
      </c>
      <c r="D157" s="4">
        <v>100</v>
      </c>
      <c r="E157" s="4">
        <v>100</v>
      </c>
      <c r="F157" s="4">
        <f t="shared" si="8"/>
        <v>100</v>
      </c>
    </row>
    <row r="158" spans="2:6" ht="21" customHeight="1" x14ac:dyDescent="0.25">
      <c r="B158" s="12" t="s">
        <v>286</v>
      </c>
      <c r="C158" s="4" t="s">
        <v>33</v>
      </c>
      <c r="D158" s="4">
        <v>100</v>
      </c>
      <c r="E158" s="4">
        <v>100</v>
      </c>
      <c r="F158" s="4">
        <f t="shared" si="8"/>
        <v>100</v>
      </c>
    </row>
    <row r="159" spans="2:6" ht="32.25" customHeight="1" x14ac:dyDescent="0.25">
      <c r="B159" s="12" t="s">
        <v>289</v>
      </c>
      <c r="C159" s="4" t="s">
        <v>35</v>
      </c>
      <c r="D159" s="4">
        <v>1</v>
      </c>
      <c r="E159" s="4">
        <v>1</v>
      </c>
      <c r="F159" s="4">
        <f t="shared" si="8"/>
        <v>100</v>
      </c>
    </row>
    <row r="160" spans="2:6" ht="29.25" customHeight="1" x14ac:dyDescent="0.25">
      <c r="B160" s="12" t="s">
        <v>288</v>
      </c>
      <c r="C160" s="4" t="s">
        <v>35</v>
      </c>
      <c r="D160" s="4">
        <v>1</v>
      </c>
      <c r="E160" s="4">
        <v>1</v>
      </c>
      <c r="F160" s="4">
        <v>0</v>
      </c>
    </row>
    <row r="161" spans="2:6" ht="32.25" customHeight="1" x14ac:dyDescent="0.25">
      <c r="B161" s="12" t="s">
        <v>287</v>
      </c>
      <c r="C161" s="4" t="s">
        <v>35</v>
      </c>
      <c r="D161" s="4">
        <v>1</v>
      </c>
      <c r="E161" s="4">
        <v>1</v>
      </c>
      <c r="F161" s="4">
        <f t="shared" si="8"/>
        <v>100</v>
      </c>
    </row>
    <row r="162" spans="2:6" ht="30" customHeight="1" x14ac:dyDescent="0.25">
      <c r="B162" s="12" t="s">
        <v>116</v>
      </c>
      <c r="C162" s="4" t="s">
        <v>33</v>
      </c>
      <c r="D162" s="4">
        <v>100</v>
      </c>
      <c r="E162" s="4">
        <v>100</v>
      </c>
      <c r="F162" s="4">
        <f>E162/D162*100</f>
        <v>100</v>
      </c>
    </row>
    <row r="163" spans="2:6" ht="21" customHeight="1" x14ac:dyDescent="0.25">
      <c r="B163" s="12" t="s">
        <v>291</v>
      </c>
      <c r="C163" s="4" t="s">
        <v>35</v>
      </c>
      <c r="D163" s="4">
        <v>1</v>
      </c>
      <c r="E163" s="4">
        <v>0</v>
      </c>
      <c r="F163" s="4">
        <f t="shared" si="8"/>
        <v>0</v>
      </c>
    </row>
    <row r="164" spans="2:6" ht="21" customHeight="1" x14ac:dyDescent="0.25">
      <c r="B164" s="12" t="s">
        <v>290</v>
      </c>
      <c r="C164" s="4" t="s">
        <v>35</v>
      </c>
      <c r="D164" s="4">
        <v>1</v>
      </c>
      <c r="E164" s="4">
        <v>0</v>
      </c>
      <c r="F164" s="4">
        <f t="shared" si="8"/>
        <v>0</v>
      </c>
    </row>
    <row r="165" spans="2:6" ht="21" customHeight="1" x14ac:dyDescent="0.25">
      <c r="B165" s="33" t="s">
        <v>143</v>
      </c>
      <c r="C165" s="33"/>
      <c r="D165" s="33"/>
      <c r="E165" s="33"/>
      <c r="F165" s="33"/>
    </row>
    <row r="166" spans="2:6" ht="32.25" customHeight="1" x14ac:dyDescent="0.25">
      <c r="B166" s="12" t="s">
        <v>72</v>
      </c>
      <c r="C166" s="4" t="s">
        <v>73</v>
      </c>
      <c r="D166" s="4" t="s">
        <v>235</v>
      </c>
      <c r="E166" s="4" t="s">
        <v>235</v>
      </c>
      <c r="F166" s="4">
        <v>100</v>
      </c>
    </row>
    <row r="167" spans="2:6" ht="32.25" customHeight="1" x14ac:dyDescent="0.25">
      <c r="B167" s="16" t="s">
        <v>117</v>
      </c>
      <c r="C167" s="4" t="s">
        <v>53</v>
      </c>
      <c r="D167" s="4">
        <v>1</v>
      </c>
      <c r="E167" s="4">
        <v>1</v>
      </c>
      <c r="F167" s="4">
        <f t="shared" ref="F167" si="9">E167/D167*100</f>
        <v>100</v>
      </c>
    </row>
    <row r="168" spans="2:6" ht="65.25" customHeight="1" x14ac:dyDescent="0.25">
      <c r="B168" s="12" t="s">
        <v>75</v>
      </c>
      <c r="C168" s="4" t="s">
        <v>74</v>
      </c>
      <c r="D168" s="4" t="s">
        <v>236</v>
      </c>
      <c r="E168" s="4" t="s">
        <v>236</v>
      </c>
      <c r="F168" s="4">
        <v>100</v>
      </c>
    </row>
    <row r="169" spans="2:6" ht="33" customHeight="1" x14ac:dyDescent="0.25">
      <c r="B169" s="12" t="s">
        <v>237</v>
      </c>
      <c r="C169" s="4" t="s">
        <v>33</v>
      </c>
      <c r="D169" s="4">
        <v>60</v>
      </c>
      <c r="E169" s="4">
        <v>60</v>
      </c>
      <c r="F169" s="4">
        <v>100</v>
      </c>
    </row>
    <row r="170" spans="2:6" ht="61.5" customHeight="1" x14ac:dyDescent="0.25">
      <c r="B170" s="12" t="s">
        <v>238</v>
      </c>
      <c r="C170" s="4" t="s">
        <v>35</v>
      </c>
      <c r="D170" s="4">
        <v>5</v>
      </c>
      <c r="E170" s="4">
        <v>4</v>
      </c>
      <c r="F170" s="4">
        <f>E170/D170*100</f>
        <v>80</v>
      </c>
    </row>
    <row r="171" spans="2:6" ht="79.5" customHeight="1" x14ac:dyDescent="0.25">
      <c r="B171" s="12" t="s">
        <v>239</v>
      </c>
      <c r="C171" s="4" t="s">
        <v>33</v>
      </c>
      <c r="D171" s="4">
        <v>0.9</v>
      </c>
      <c r="E171" s="4">
        <v>0.9</v>
      </c>
      <c r="F171" s="4">
        <f>E171/D171*100</f>
        <v>100</v>
      </c>
    </row>
    <row r="172" spans="2:6" ht="64.5" customHeight="1" x14ac:dyDescent="0.25">
      <c r="B172" s="12" t="s">
        <v>240</v>
      </c>
      <c r="C172" s="4" t="s">
        <v>33</v>
      </c>
      <c r="D172" s="4">
        <v>100</v>
      </c>
      <c r="E172" s="4">
        <v>100</v>
      </c>
      <c r="F172" s="4">
        <f>E172/D172*100</f>
        <v>100</v>
      </c>
    </row>
    <row r="173" spans="2:6" ht="33" customHeight="1" x14ac:dyDescent="0.25">
      <c r="B173" s="12" t="s">
        <v>241</v>
      </c>
      <c r="C173" s="4" t="s">
        <v>242</v>
      </c>
      <c r="D173" s="4">
        <v>360.5</v>
      </c>
      <c r="E173" s="4">
        <v>425.4</v>
      </c>
      <c r="F173" s="22">
        <f>E173/D173*100</f>
        <v>118.00277392510401</v>
      </c>
    </row>
    <row r="174" spans="2:6" ht="113.25" customHeight="1" x14ac:dyDescent="0.25">
      <c r="B174" s="2" t="s">
        <v>243</v>
      </c>
      <c r="C174" s="4" t="s">
        <v>244</v>
      </c>
      <c r="D174" s="4">
        <v>62</v>
      </c>
      <c r="E174" s="4">
        <v>62</v>
      </c>
      <c r="F174" s="4">
        <v>100</v>
      </c>
    </row>
    <row r="175" spans="2:6" ht="33.75" customHeight="1" x14ac:dyDescent="0.25">
      <c r="B175" s="33" t="s">
        <v>144</v>
      </c>
      <c r="C175" s="33"/>
      <c r="D175" s="33"/>
      <c r="E175" s="33"/>
      <c r="F175" s="33"/>
    </row>
    <row r="176" spans="2:6" ht="28.5" customHeight="1" x14ac:dyDescent="0.25">
      <c r="B176" s="12" t="s">
        <v>77</v>
      </c>
      <c r="C176" s="4" t="s">
        <v>32</v>
      </c>
      <c r="D176" s="4">
        <v>8</v>
      </c>
      <c r="E176" s="4">
        <v>13</v>
      </c>
      <c r="F176" s="4">
        <f>E176/D176*100</f>
        <v>162.5</v>
      </c>
    </row>
    <row r="177" spans="2:6" ht="28.5" customHeight="1" x14ac:dyDescent="0.25">
      <c r="B177" s="12" t="s">
        <v>171</v>
      </c>
      <c r="C177" s="4" t="s">
        <v>33</v>
      </c>
      <c r="D177" s="4">
        <v>75</v>
      </c>
      <c r="E177" s="4">
        <v>75</v>
      </c>
      <c r="F177" s="13">
        <f>E177/D177*100</f>
        <v>100</v>
      </c>
    </row>
    <row r="178" spans="2:6" ht="51" customHeight="1" x14ac:dyDescent="0.25">
      <c r="B178" s="12" t="s">
        <v>78</v>
      </c>
      <c r="C178" s="4" t="s">
        <v>53</v>
      </c>
      <c r="D178" s="4">
        <v>3500</v>
      </c>
      <c r="E178" s="4">
        <v>10607</v>
      </c>
      <c r="F178" s="13">
        <f t="shared" ref="F178:F189" si="10">E178/D178*100</f>
        <v>303.05714285714288</v>
      </c>
    </row>
    <row r="179" spans="2:6" ht="34.5" customHeight="1" x14ac:dyDescent="0.25">
      <c r="B179" s="12" t="s">
        <v>172</v>
      </c>
      <c r="C179" s="4" t="s">
        <v>53</v>
      </c>
      <c r="D179" s="4">
        <v>2</v>
      </c>
      <c r="E179" s="4">
        <v>2</v>
      </c>
      <c r="F179" s="13">
        <f t="shared" si="10"/>
        <v>100</v>
      </c>
    </row>
    <row r="180" spans="2:6" ht="34.5" customHeight="1" x14ac:dyDescent="0.25">
      <c r="B180" s="12" t="s">
        <v>173</v>
      </c>
      <c r="C180" s="4" t="s">
        <v>33</v>
      </c>
      <c r="D180" s="4">
        <v>77</v>
      </c>
      <c r="E180" s="4">
        <v>77</v>
      </c>
      <c r="F180" s="13">
        <f t="shared" si="10"/>
        <v>100</v>
      </c>
    </row>
    <row r="181" spans="2:6" ht="34.5" customHeight="1" x14ac:dyDescent="0.25">
      <c r="B181" s="12" t="s">
        <v>174</v>
      </c>
      <c r="C181" s="4" t="s">
        <v>175</v>
      </c>
      <c r="D181" s="4" t="s">
        <v>176</v>
      </c>
      <c r="E181" s="4" t="s">
        <v>176</v>
      </c>
      <c r="F181" s="13"/>
    </row>
    <row r="182" spans="2:6" ht="30.75" customHeight="1" x14ac:dyDescent="0.25">
      <c r="B182" s="12" t="s">
        <v>177</v>
      </c>
      <c r="C182" s="4" t="s">
        <v>53</v>
      </c>
      <c r="D182" s="4">
        <v>1</v>
      </c>
      <c r="E182" s="4">
        <v>1</v>
      </c>
      <c r="F182" s="4">
        <f t="shared" si="10"/>
        <v>100</v>
      </c>
    </row>
    <row r="183" spans="2:6" ht="78" customHeight="1" x14ac:dyDescent="0.25">
      <c r="B183" s="12" t="s">
        <v>179</v>
      </c>
      <c r="C183" s="4" t="s">
        <v>175</v>
      </c>
      <c r="D183" s="4" t="s">
        <v>178</v>
      </c>
      <c r="E183" s="4" t="s">
        <v>178</v>
      </c>
      <c r="F183" s="13">
        <v>100</v>
      </c>
    </row>
    <row r="184" spans="2:6" ht="30.75" customHeight="1" x14ac:dyDescent="0.25">
      <c r="B184" s="12" t="s">
        <v>79</v>
      </c>
      <c r="C184" s="4" t="s">
        <v>33</v>
      </c>
      <c r="D184" s="4">
        <v>75</v>
      </c>
      <c r="E184" s="4">
        <v>75</v>
      </c>
      <c r="F184" s="13">
        <f t="shared" si="10"/>
        <v>100</v>
      </c>
    </row>
    <row r="185" spans="2:6" ht="33" customHeight="1" x14ac:dyDescent="0.25">
      <c r="B185" s="12" t="s">
        <v>180</v>
      </c>
      <c r="C185" s="4" t="s">
        <v>53</v>
      </c>
      <c r="D185" s="4">
        <v>6</v>
      </c>
      <c r="E185" s="4">
        <v>6</v>
      </c>
      <c r="F185" s="13">
        <f t="shared" si="10"/>
        <v>100</v>
      </c>
    </row>
    <row r="186" spans="2:6" ht="80.25" customHeight="1" x14ac:dyDescent="0.25">
      <c r="B186" s="12" t="s">
        <v>181</v>
      </c>
      <c r="C186" s="4" t="s">
        <v>33</v>
      </c>
      <c r="D186" s="4">
        <v>75</v>
      </c>
      <c r="E186" s="4">
        <v>70</v>
      </c>
      <c r="F186" s="13">
        <f t="shared" si="10"/>
        <v>93.333333333333329</v>
      </c>
    </row>
    <row r="187" spans="2:6" ht="45.75" customHeight="1" x14ac:dyDescent="0.25">
      <c r="B187" s="12" t="s">
        <v>80</v>
      </c>
      <c r="C187" s="4" t="s">
        <v>32</v>
      </c>
      <c r="D187" s="4">
        <v>20</v>
      </c>
      <c r="E187" s="4">
        <v>20</v>
      </c>
      <c r="F187" s="13">
        <f t="shared" si="10"/>
        <v>100</v>
      </c>
    </row>
    <row r="188" spans="2:6" ht="30.75" customHeight="1" x14ac:dyDescent="0.25">
      <c r="B188" s="12" t="s">
        <v>81</v>
      </c>
      <c r="C188" s="4" t="s">
        <v>53</v>
      </c>
      <c r="D188" s="4">
        <v>5</v>
      </c>
      <c r="E188" s="4">
        <v>4</v>
      </c>
      <c r="F188" s="13">
        <f t="shared" si="10"/>
        <v>80</v>
      </c>
    </row>
    <row r="189" spans="2:6" ht="36" customHeight="1" x14ac:dyDescent="0.25">
      <c r="B189" s="12" t="s">
        <v>182</v>
      </c>
      <c r="C189" s="4" t="s">
        <v>33</v>
      </c>
      <c r="D189" s="4">
        <v>30</v>
      </c>
      <c r="E189" s="4">
        <v>30</v>
      </c>
      <c r="F189" s="13">
        <f t="shared" si="10"/>
        <v>100</v>
      </c>
    </row>
    <row r="190" spans="2:6" ht="32.25" customHeight="1" x14ac:dyDescent="0.25">
      <c r="B190" s="33" t="s">
        <v>145</v>
      </c>
      <c r="C190" s="33"/>
      <c r="D190" s="33"/>
      <c r="E190" s="33"/>
      <c r="F190" s="33"/>
    </row>
    <row r="191" spans="2:6" ht="33.75" customHeight="1" x14ac:dyDescent="0.25">
      <c r="B191" s="2"/>
      <c r="C191" s="17"/>
      <c r="D191" s="17"/>
      <c r="E191" s="17"/>
      <c r="F191" s="17"/>
    </row>
    <row r="192" spans="2:6" ht="30.75" customHeight="1" x14ac:dyDescent="0.25">
      <c r="B192" s="38" t="s">
        <v>197</v>
      </c>
      <c r="C192" s="38"/>
      <c r="D192" s="38"/>
      <c r="E192" s="38"/>
      <c r="F192" s="38"/>
    </row>
    <row r="193" spans="2:6" ht="33.75" customHeight="1" x14ac:dyDescent="0.25">
      <c r="B193" s="2" t="s">
        <v>198</v>
      </c>
      <c r="C193" s="17" t="s">
        <v>33</v>
      </c>
      <c r="D193" s="17">
        <v>83.3</v>
      </c>
      <c r="E193" s="17">
        <v>83.3</v>
      </c>
      <c r="F193" s="19">
        <f>E193/D193*100</f>
        <v>100</v>
      </c>
    </row>
    <row r="194" spans="2:6" ht="33.75" customHeight="1" x14ac:dyDescent="0.25">
      <c r="B194" s="2" t="s">
        <v>199</v>
      </c>
      <c r="C194" s="17" t="s">
        <v>35</v>
      </c>
      <c r="D194" s="17">
        <v>1</v>
      </c>
      <c r="E194" s="17">
        <v>1</v>
      </c>
      <c r="F194" s="19">
        <f>E194/D194*100</f>
        <v>100</v>
      </c>
    </row>
    <row r="195" spans="2:6" ht="31.5" x14ac:dyDescent="0.25">
      <c r="B195" s="18" t="s">
        <v>200</v>
      </c>
      <c r="C195" s="17" t="s">
        <v>35</v>
      </c>
      <c r="D195" s="17">
        <v>1</v>
      </c>
      <c r="E195" s="17">
        <v>1</v>
      </c>
      <c r="F195" s="19">
        <f>E195/D195*100</f>
        <v>100</v>
      </c>
    </row>
    <row r="196" spans="2:6" ht="34.5" customHeight="1" x14ac:dyDescent="0.25">
      <c r="B196" s="37" t="s">
        <v>146</v>
      </c>
      <c r="C196" s="37"/>
      <c r="D196" s="37"/>
      <c r="E196" s="37"/>
      <c r="F196" s="37"/>
    </row>
    <row r="197" spans="2:6" ht="31.5" customHeight="1" x14ac:dyDescent="0.25">
      <c r="B197" s="18" t="s">
        <v>188</v>
      </c>
      <c r="C197" s="17" t="s">
        <v>53</v>
      </c>
      <c r="D197" s="17">
        <v>43</v>
      </c>
      <c r="E197" s="17">
        <v>47</v>
      </c>
      <c r="F197" s="19">
        <f>E197/D197*100</f>
        <v>109.30232558139534</v>
      </c>
    </row>
    <row r="198" spans="2:6" ht="50.25" customHeight="1" x14ac:dyDescent="0.25">
      <c r="B198" s="20" t="s">
        <v>189</v>
      </c>
      <c r="C198" s="17" t="s">
        <v>33</v>
      </c>
      <c r="D198" s="17">
        <v>100</v>
      </c>
      <c r="E198" s="17">
        <v>105.3</v>
      </c>
      <c r="F198" s="19">
        <f t="shared" ref="F198:F205" si="11">E198/D198*100</f>
        <v>105.3</v>
      </c>
    </row>
    <row r="199" spans="2:6" ht="50.25" customHeight="1" x14ac:dyDescent="0.25">
      <c r="B199" s="18" t="s">
        <v>108</v>
      </c>
      <c r="C199" s="17" t="s">
        <v>100</v>
      </c>
      <c r="D199" s="17">
        <v>10</v>
      </c>
      <c r="E199" s="17">
        <v>18</v>
      </c>
      <c r="F199" s="19">
        <f t="shared" si="11"/>
        <v>180</v>
      </c>
    </row>
    <row r="200" spans="2:6" ht="33" customHeight="1" x14ac:dyDescent="0.25">
      <c r="B200" s="18" t="s">
        <v>109</v>
      </c>
      <c r="C200" s="17" t="s">
        <v>33</v>
      </c>
      <c r="D200" s="17">
        <v>100</v>
      </c>
      <c r="E200" s="17">
        <v>100</v>
      </c>
      <c r="F200" s="19">
        <f t="shared" si="11"/>
        <v>100</v>
      </c>
    </row>
    <row r="201" spans="2:6" ht="63" x14ac:dyDescent="0.25">
      <c r="B201" s="18" t="s">
        <v>190</v>
      </c>
      <c r="C201" s="17" t="s">
        <v>33</v>
      </c>
      <c r="D201" s="17">
        <v>100</v>
      </c>
      <c r="E201" s="17">
        <v>100</v>
      </c>
      <c r="F201" s="19">
        <v>100</v>
      </c>
    </row>
    <row r="202" spans="2:6" ht="46.5" customHeight="1" x14ac:dyDescent="0.25">
      <c r="B202" s="20" t="s">
        <v>191</v>
      </c>
      <c r="C202" s="17" t="s">
        <v>35</v>
      </c>
      <c r="D202" s="17">
        <v>46</v>
      </c>
      <c r="E202" s="17">
        <v>46</v>
      </c>
      <c r="F202" s="19">
        <f t="shared" si="11"/>
        <v>100</v>
      </c>
    </row>
    <row r="203" spans="2:6" ht="48" customHeight="1" x14ac:dyDescent="0.25">
      <c r="B203" s="20" t="s">
        <v>192</v>
      </c>
      <c r="C203" s="17" t="s">
        <v>33</v>
      </c>
      <c r="D203" s="17">
        <v>100</v>
      </c>
      <c r="E203" s="17">
        <v>100</v>
      </c>
      <c r="F203" s="19">
        <f t="shared" si="11"/>
        <v>100</v>
      </c>
    </row>
    <row r="204" spans="2:6" ht="46.5" customHeight="1" x14ac:dyDescent="0.25">
      <c r="B204" s="20" t="s">
        <v>193</v>
      </c>
      <c r="C204" s="17" t="s">
        <v>33</v>
      </c>
      <c r="D204" s="17">
        <v>80</v>
      </c>
      <c r="E204" s="17">
        <v>78.400000000000006</v>
      </c>
      <c r="F204" s="19">
        <f t="shared" si="11"/>
        <v>98.000000000000014</v>
      </c>
    </row>
    <row r="205" spans="2:6" ht="33" customHeight="1" x14ac:dyDescent="0.25">
      <c r="B205" s="20" t="s">
        <v>195</v>
      </c>
      <c r="C205" s="17" t="s">
        <v>53</v>
      </c>
      <c r="D205" s="17">
        <v>1</v>
      </c>
      <c r="E205" s="17">
        <v>1</v>
      </c>
      <c r="F205" s="19">
        <f t="shared" si="11"/>
        <v>100</v>
      </c>
    </row>
    <row r="206" spans="2:6" ht="46.5" customHeight="1" x14ac:dyDescent="0.25">
      <c r="B206" s="20" t="s">
        <v>194</v>
      </c>
      <c r="C206" s="17" t="s">
        <v>53</v>
      </c>
      <c r="D206" s="17">
        <v>1</v>
      </c>
      <c r="E206" s="17">
        <v>1</v>
      </c>
      <c r="F206" s="19">
        <v>100</v>
      </c>
    </row>
  </sheetData>
  <mergeCells count="21">
    <mergeCell ref="E1:F1"/>
    <mergeCell ref="B175:F175"/>
    <mergeCell ref="B3:F3"/>
    <mergeCell ref="B5:B6"/>
    <mergeCell ref="D5:E5"/>
    <mergeCell ref="F5:F6"/>
    <mergeCell ref="B196:F196"/>
    <mergeCell ref="B192:F192"/>
    <mergeCell ref="B190:F190"/>
    <mergeCell ref="C5:C6"/>
    <mergeCell ref="B7:F7"/>
    <mergeCell ref="B28:F28"/>
    <mergeCell ref="B70:F70"/>
    <mergeCell ref="B77:F77"/>
    <mergeCell ref="B84:F84"/>
    <mergeCell ref="B93:F93"/>
    <mergeCell ref="B108:F108"/>
    <mergeCell ref="B118:F118"/>
    <mergeCell ref="B126:F126"/>
    <mergeCell ref="B136:F136"/>
    <mergeCell ref="B165:F165"/>
  </mergeCells>
  <pageMargins left="0.70866141732283472" right="0.70866141732283472" top="1.1417322834645669" bottom="0.35433070866141736" header="0.31496062992125984" footer="0.31496062992125984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1"/>
  <sheetViews>
    <sheetView view="pageBreakPreview" zoomScale="60" zoomScaleNormal="80" workbookViewId="0">
      <selection activeCell="E8" sqref="E8"/>
    </sheetView>
  </sheetViews>
  <sheetFormatPr defaultRowHeight="15.75" x14ac:dyDescent="0.25"/>
  <cols>
    <col min="1" max="1" width="5.28515625" style="3" customWidth="1"/>
    <col min="2" max="2" width="40.7109375" style="3" customWidth="1"/>
    <col min="3" max="4" width="21.140625" style="3" customWidth="1"/>
    <col min="5" max="5" width="21.85546875" style="3" customWidth="1"/>
    <col min="6" max="16384" width="9.140625" style="3"/>
  </cols>
  <sheetData>
    <row r="1" spans="2:5" ht="25.5" customHeight="1" x14ac:dyDescent="0.25">
      <c r="D1" s="27" t="s">
        <v>15</v>
      </c>
      <c r="E1" s="27"/>
    </row>
    <row r="3" spans="2:5" ht="36" customHeight="1" x14ac:dyDescent="0.25">
      <c r="B3" s="26" t="s">
        <v>169</v>
      </c>
      <c r="C3" s="26"/>
      <c r="D3" s="26"/>
      <c r="E3" s="26"/>
    </row>
    <row r="4" spans="2:5" ht="12.75" customHeight="1" x14ac:dyDescent="0.25">
      <c r="B4" s="5"/>
    </row>
    <row r="5" spans="2:5" ht="12" customHeight="1" x14ac:dyDescent="0.25">
      <c r="B5" s="5"/>
    </row>
    <row r="6" spans="2:5" ht="78.75" x14ac:dyDescent="0.25">
      <c r="B6" s="23" t="s">
        <v>0</v>
      </c>
      <c r="C6" s="23" t="s">
        <v>28</v>
      </c>
      <c r="D6" s="23" t="s">
        <v>29</v>
      </c>
      <c r="E6" s="23" t="s">
        <v>49</v>
      </c>
    </row>
    <row r="7" spans="2:5" ht="96" customHeight="1" x14ac:dyDescent="0.25">
      <c r="B7" s="23" t="s">
        <v>5</v>
      </c>
      <c r="C7" s="21" t="s">
        <v>51</v>
      </c>
      <c r="D7" s="23">
        <v>100</v>
      </c>
      <c r="E7" s="23" t="s">
        <v>50</v>
      </c>
    </row>
    <row r="8" spans="2:5" ht="99" customHeight="1" x14ac:dyDescent="0.25">
      <c r="B8" s="23" t="s">
        <v>8</v>
      </c>
      <c r="C8" s="21" t="s">
        <v>61</v>
      </c>
      <c r="D8" s="23">
        <v>100</v>
      </c>
      <c r="E8" s="23" t="s">
        <v>50</v>
      </c>
    </row>
    <row r="9" spans="2:5" ht="96.75" customHeight="1" x14ac:dyDescent="0.25">
      <c r="B9" s="23" t="s">
        <v>110</v>
      </c>
      <c r="C9" s="21" t="s">
        <v>51</v>
      </c>
      <c r="D9" s="23">
        <v>100</v>
      </c>
      <c r="E9" s="23" t="s">
        <v>50</v>
      </c>
    </row>
    <row r="10" spans="2:5" ht="95.25" customHeight="1" x14ac:dyDescent="0.25">
      <c r="B10" s="23" t="s">
        <v>120</v>
      </c>
      <c r="C10" s="21" t="s">
        <v>101</v>
      </c>
      <c r="D10" s="9">
        <v>100</v>
      </c>
      <c r="E10" s="23" t="s">
        <v>50</v>
      </c>
    </row>
    <row r="11" spans="2:5" ht="93.75" customHeight="1" x14ac:dyDescent="0.25">
      <c r="B11" s="23" t="s">
        <v>3</v>
      </c>
      <c r="C11" s="21" t="s">
        <v>84</v>
      </c>
      <c r="D11" s="23">
        <v>100</v>
      </c>
      <c r="E11" s="23" t="s">
        <v>50</v>
      </c>
    </row>
    <row r="12" spans="2:5" ht="99.75" customHeight="1" x14ac:dyDescent="0.25">
      <c r="B12" s="23" t="s">
        <v>7</v>
      </c>
      <c r="C12" s="21" t="s">
        <v>61</v>
      </c>
      <c r="D12" s="23">
        <v>100</v>
      </c>
      <c r="E12" s="23" t="s">
        <v>50</v>
      </c>
    </row>
    <row r="13" spans="2:5" ht="91.5" customHeight="1" x14ac:dyDescent="0.25">
      <c r="B13" s="23" t="s">
        <v>4</v>
      </c>
      <c r="C13" s="21" t="s">
        <v>83</v>
      </c>
      <c r="D13" s="23">
        <v>100</v>
      </c>
      <c r="E13" s="23" t="s">
        <v>50</v>
      </c>
    </row>
    <row r="14" spans="2:5" ht="96" customHeight="1" x14ac:dyDescent="0.25">
      <c r="B14" s="23" t="s">
        <v>12</v>
      </c>
      <c r="C14" s="21" t="s">
        <v>82</v>
      </c>
      <c r="D14" s="23">
        <v>100</v>
      </c>
      <c r="E14" s="23" t="s">
        <v>50</v>
      </c>
    </row>
    <row r="15" spans="2:5" ht="96.75" customHeight="1" x14ac:dyDescent="0.25">
      <c r="B15" s="23" t="s">
        <v>196</v>
      </c>
      <c r="C15" s="21" t="s">
        <v>76</v>
      </c>
      <c r="D15" s="9">
        <v>100</v>
      </c>
      <c r="E15" s="23" t="s">
        <v>50</v>
      </c>
    </row>
    <row r="16" spans="2:5" ht="89.25" customHeight="1" x14ac:dyDescent="0.25">
      <c r="B16" s="23" t="s">
        <v>105</v>
      </c>
      <c r="C16" s="21" t="s">
        <v>107</v>
      </c>
      <c r="D16" s="23">
        <v>100</v>
      </c>
      <c r="E16" s="23" t="s">
        <v>50</v>
      </c>
    </row>
    <row r="17" spans="2:5" ht="196.5" customHeight="1" x14ac:dyDescent="0.25">
      <c r="B17" s="23" t="s">
        <v>10</v>
      </c>
      <c r="C17" s="21" t="s">
        <v>132</v>
      </c>
      <c r="D17" s="23">
        <v>90</v>
      </c>
      <c r="E17" s="23" t="s">
        <v>50</v>
      </c>
    </row>
    <row r="18" spans="2:5" ht="96.75" customHeight="1" x14ac:dyDescent="0.25">
      <c r="B18" s="23" t="s">
        <v>9</v>
      </c>
      <c r="C18" s="21" t="s">
        <v>55</v>
      </c>
      <c r="D18" s="23">
        <v>83.3</v>
      </c>
      <c r="E18" s="23" t="s">
        <v>50</v>
      </c>
    </row>
    <row r="19" spans="2:5" ht="96" customHeight="1" x14ac:dyDescent="0.25">
      <c r="B19" s="23" t="s">
        <v>6</v>
      </c>
      <c r="C19" s="21" t="s">
        <v>55</v>
      </c>
      <c r="D19" s="23">
        <v>75</v>
      </c>
      <c r="E19" s="23" t="s">
        <v>54</v>
      </c>
    </row>
    <row r="20" spans="2:5" ht="99.75" customHeight="1" x14ac:dyDescent="0.25">
      <c r="B20" s="23" t="s">
        <v>11</v>
      </c>
      <c r="C20" s="21" t="s">
        <v>76</v>
      </c>
      <c r="D20" s="23">
        <v>66.599999999999994</v>
      </c>
      <c r="E20" s="23" t="s">
        <v>54</v>
      </c>
    </row>
    <row r="21" spans="2:5" ht="95.25" customHeight="1" x14ac:dyDescent="0.25">
      <c r="B21" s="23" t="s">
        <v>13</v>
      </c>
      <c r="C21" s="21" t="s">
        <v>55</v>
      </c>
      <c r="D21" s="23">
        <v>0</v>
      </c>
      <c r="E21" s="23" t="s">
        <v>118</v>
      </c>
    </row>
  </sheetData>
  <sortState ref="B7:E21">
    <sortCondition descending="1" ref="D7:D21"/>
  </sortState>
  <mergeCells count="2">
    <mergeCell ref="B3:E3"/>
    <mergeCell ref="D1:E1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приложение 1</vt:lpstr>
      <vt:lpstr>приложение 2</vt:lpstr>
      <vt:lpstr>приложение 3</vt:lpstr>
      <vt:lpstr>приложение 4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Николаевна</dc:creator>
  <cp:lastModifiedBy>user</cp:lastModifiedBy>
  <cp:lastPrinted>2024-06-24T07:21:06Z</cp:lastPrinted>
  <dcterms:created xsi:type="dcterms:W3CDTF">2021-04-26T05:15:04Z</dcterms:created>
  <dcterms:modified xsi:type="dcterms:W3CDTF">2024-06-24T07:21:09Z</dcterms:modified>
</cp:coreProperties>
</file>